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ncsoftcorp.sharepoint.com/sites/IR/Shared Documents/실적발표/2Q26/"/>
    </mc:Choice>
  </mc:AlternateContent>
  <xr:revisionPtr revIDLastSave="168" documentId="13_ncr:1_{D3E72506-7570-47C8-8782-DE7BE51313E6}" xr6:coauthVersionLast="47" xr6:coauthVersionMax="47" xr10:uidLastSave="{63D6B369-C6C9-4091-B958-249AE1A0C8C3}"/>
  <bookViews>
    <workbookView xWindow="-120" yWindow="-120" windowWidth="29040" windowHeight="15720" tabRatio="626" xr2:uid="{7600C5E2-F4D0-4555-BF85-3DC71D88BCA6}"/>
  </bookViews>
  <sheets>
    <sheet name="Disclaimer" sheetId="17" r:id="rId1"/>
    <sheet name="The Consolidated Company" sheetId="16" r:id="rId2"/>
    <sheet name="Consolidated FP" sheetId="10" r:id="rId3"/>
    <sheet name="Consolidated IS" sheetId="13" r:id="rId4"/>
    <sheet name="Consolidated Revenue Breakdown" sheetId="5" r:id="rId5"/>
    <sheet name="Consolidated Operating Cost" sheetId="15" r:id="rId6"/>
    <sheet name="FP" sheetId="18" r:id="rId7"/>
    <sheet name="IS" sheetId="19" r:id="rId8"/>
  </sheets>
  <definedNames>
    <definedName name="_xlnm.Print_Area" localSheetId="2">#N/A</definedName>
    <definedName name="_xlnm.Print_Area" localSheetId="3">#N/A</definedName>
    <definedName name="_xlnm.Print_Area" localSheetId="5">#N/A</definedName>
    <definedName name="_xlnm.Print_Area" localSheetId="4">#N/A</definedName>
    <definedName name="_xlnm.Print_Area" localSheetId="0">Disclaimer!$A$1:$F$27</definedName>
    <definedName name="_xlnm.Print_Area" localSheetId="6">FP!$A$1:$H$62</definedName>
    <definedName name="_xlnm.Print_Area" localSheetId="7">IS!$A$1:$J$80</definedName>
    <definedName name="_xlnm.Print_Area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9" l="1"/>
  <c r="F57" i="19"/>
  <c r="F49" i="19"/>
  <c r="F45" i="19"/>
  <c r="F39" i="19"/>
  <c r="F37" i="19"/>
  <c r="F70" i="13"/>
  <c r="I70" i="13" s="1"/>
  <c r="F62" i="13"/>
  <c r="I62" i="13" s="1"/>
  <c r="F54" i="13"/>
  <c r="F49" i="13"/>
  <c r="F40" i="13"/>
  <c r="F41" i="13"/>
  <c r="F43" i="13"/>
  <c r="G60" i="18"/>
  <c r="G53" i="18"/>
  <c r="G32" i="18"/>
  <c r="I87" i="13"/>
  <c r="I84" i="13"/>
  <c r="I56" i="13"/>
  <c r="E43" i="13"/>
  <c r="E41" i="13"/>
  <c r="G64" i="10"/>
  <c r="G56" i="10"/>
  <c r="G35" i="10"/>
  <c r="F38" i="19" l="1"/>
  <c r="F77" i="19" s="1"/>
  <c r="F79" i="19" s="1"/>
  <c r="G61" i="18"/>
  <c r="F42" i="13"/>
  <c r="I43" i="13"/>
  <c r="I86" i="13"/>
  <c r="I81" i="13"/>
  <c r="I80" i="13"/>
  <c r="I79" i="13"/>
  <c r="I78" i="13"/>
  <c r="I77" i="13"/>
  <c r="I76" i="13"/>
  <c r="I75" i="13"/>
  <c r="I74" i="13"/>
  <c r="I73" i="13"/>
  <c r="I72" i="13"/>
  <c r="I71" i="13"/>
  <c r="I69" i="13"/>
  <c r="I68" i="13"/>
  <c r="I67" i="13"/>
  <c r="I66" i="13"/>
  <c r="I65" i="13"/>
  <c r="I64" i="13"/>
  <c r="I63" i="13"/>
  <c r="I61" i="13"/>
  <c r="I60" i="13"/>
  <c r="I59" i="13"/>
  <c r="I58" i="13"/>
  <c r="I57" i="13"/>
  <c r="I55" i="13"/>
  <c r="I53" i="13"/>
  <c r="I52" i="13"/>
  <c r="I51" i="13"/>
  <c r="I50" i="13"/>
  <c r="I49" i="13"/>
  <c r="I48" i="13"/>
  <c r="I47" i="13"/>
  <c r="I46" i="13"/>
  <c r="I45" i="13"/>
  <c r="I44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E70" i="13"/>
  <c r="E62" i="13"/>
  <c r="E54" i="13"/>
  <c r="I54" i="13" s="1"/>
  <c r="E49" i="13"/>
  <c r="E42" i="13"/>
  <c r="E40" i="13"/>
  <c r="G65" i="10"/>
  <c r="I42" i="13" l="1"/>
  <c r="F82" i="13"/>
  <c r="I41" i="13"/>
  <c r="E82" i="13"/>
  <c r="E49" i="19"/>
  <c r="I49" i="19" s="1"/>
  <c r="I56" i="19"/>
  <c r="I75" i="19"/>
  <c r="I54" i="19"/>
  <c r="I78" i="19"/>
  <c r="I76" i="19"/>
  <c r="I74" i="19"/>
  <c r="I73" i="19"/>
  <c r="I72" i="19"/>
  <c r="I71" i="19"/>
  <c r="I70" i="19"/>
  <c r="I69" i="19"/>
  <c r="I68" i="19"/>
  <c r="I66" i="19"/>
  <c r="I65" i="19"/>
  <c r="I64" i="19"/>
  <c r="I63" i="19"/>
  <c r="I62" i="19"/>
  <c r="I61" i="19"/>
  <c r="I60" i="19"/>
  <c r="I59" i="19"/>
  <c r="I58" i="19"/>
  <c r="I55" i="19"/>
  <c r="I53" i="19"/>
  <c r="I52" i="19"/>
  <c r="I51" i="19"/>
  <c r="I50" i="19"/>
  <c r="I48" i="19"/>
  <c r="I47" i="19"/>
  <c r="I46" i="19"/>
  <c r="I44" i="19"/>
  <c r="I43" i="19"/>
  <c r="I42" i="19"/>
  <c r="I41" i="19"/>
  <c r="I40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E67" i="19"/>
  <c r="I67" i="19" s="1"/>
  <c r="E57" i="19"/>
  <c r="I57" i="19" s="1"/>
  <c r="E45" i="19"/>
  <c r="I45" i="19" s="1"/>
  <c r="E39" i="19"/>
  <c r="E37" i="19"/>
  <c r="I82" i="13" l="1"/>
  <c r="I83" i="13" s="1"/>
  <c r="F85" i="13"/>
  <c r="F83" i="13"/>
  <c r="I39" i="19"/>
  <c r="E38" i="19"/>
  <c r="E77" i="19" s="1"/>
  <c r="E85" i="13"/>
  <c r="E83" i="13"/>
  <c r="I37" i="19"/>
  <c r="I85" i="13" l="1"/>
  <c r="I38" i="19"/>
  <c r="E79" i="19"/>
  <c r="I79" i="19" s="1"/>
  <c r="I77" i="19"/>
</calcChain>
</file>

<file path=xl/sharedStrings.xml><?xml version="1.0" encoding="utf-8"?>
<sst xmlns="http://schemas.openxmlformats.org/spreadsheetml/2006/main" count="638" uniqueCount="307">
  <si>
    <t>Total</t>
    <phoneticPr fontId="3" type="noConversion"/>
  </si>
  <si>
    <t>2.</t>
  </si>
  <si>
    <t>4.</t>
  </si>
  <si>
    <t>5.</t>
  </si>
  <si>
    <t>6.</t>
  </si>
  <si>
    <t>11.</t>
  </si>
  <si>
    <t>12.</t>
  </si>
  <si>
    <t>14.</t>
  </si>
  <si>
    <t>15.</t>
  </si>
  <si>
    <t>16.</t>
  </si>
  <si>
    <t>17.</t>
  </si>
  <si>
    <t>18.</t>
  </si>
  <si>
    <t>19.</t>
  </si>
  <si>
    <t>3.</t>
  </si>
  <si>
    <t>Consolidated Cost Structure</t>
    <phoneticPr fontId="3" type="noConversion"/>
  </si>
  <si>
    <t>1.</t>
    <phoneticPr fontId="3" type="noConversion"/>
  </si>
  <si>
    <t>7.</t>
  </si>
  <si>
    <t>8.</t>
  </si>
  <si>
    <t>9.</t>
  </si>
  <si>
    <t>10.</t>
  </si>
  <si>
    <t>21.</t>
  </si>
  <si>
    <t>22.</t>
  </si>
  <si>
    <t xml:space="preserve"> </t>
    <phoneticPr fontId="3" type="noConversion"/>
  </si>
  <si>
    <t>23.</t>
  </si>
  <si>
    <t>24.</t>
  </si>
  <si>
    <t>25.</t>
  </si>
  <si>
    <t>26.</t>
  </si>
  <si>
    <t>27.</t>
  </si>
  <si>
    <t>Non-operating Income</t>
    <phoneticPr fontId="3" type="noConversion"/>
  </si>
  <si>
    <t>Income Tax Expenses</t>
    <phoneticPr fontId="3" type="noConversion"/>
  </si>
  <si>
    <t>Depreciation &amp; Amortization</t>
    <phoneticPr fontId="3" type="noConversion"/>
  </si>
  <si>
    <t>Other Gains</t>
    <phoneticPr fontId="3" type="noConversion"/>
  </si>
  <si>
    <t>Other Losses</t>
    <phoneticPr fontId="3" type="noConversion"/>
  </si>
  <si>
    <t>Amount</t>
    <phoneticPr fontId="3" type="noConversion"/>
  </si>
  <si>
    <t xml:space="preserve"> </t>
    <phoneticPr fontId="3" type="noConversion"/>
  </si>
  <si>
    <t>1.</t>
    <phoneticPr fontId="3" type="noConversion"/>
  </si>
  <si>
    <t>Inventories</t>
    <phoneticPr fontId="3" type="noConversion"/>
  </si>
  <si>
    <t>Other Quick Assets</t>
    <phoneticPr fontId="3" type="noConversion"/>
  </si>
  <si>
    <t>Tangible Assets</t>
    <phoneticPr fontId="3" type="noConversion"/>
  </si>
  <si>
    <t>Total Assets</t>
    <phoneticPr fontId="4" type="noConversion"/>
  </si>
  <si>
    <t>Current Liabilities</t>
    <phoneticPr fontId="3" type="noConversion"/>
  </si>
  <si>
    <t>Paid-in Capital</t>
    <phoneticPr fontId="3" type="noConversion"/>
  </si>
  <si>
    <t>Other Capital</t>
    <phoneticPr fontId="3" type="noConversion"/>
  </si>
  <si>
    <t>Labor Cost</t>
    <phoneticPr fontId="3" type="noConversion"/>
  </si>
  <si>
    <t>Deferred Tax Assets</t>
    <phoneticPr fontId="3" type="noConversion"/>
  </si>
  <si>
    <t>Cash and Cash Equivalents</t>
    <phoneticPr fontId="3" type="noConversion"/>
  </si>
  <si>
    <t>Other Receivables</t>
    <phoneticPr fontId="3" type="noConversion"/>
  </si>
  <si>
    <t>Long-Term Loans</t>
    <phoneticPr fontId="3" type="noConversion"/>
  </si>
  <si>
    <t>Income Tax Assets</t>
    <phoneticPr fontId="3" type="noConversion"/>
  </si>
  <si>
    <t>Defined Benefit Obligations</t>
    <phoneticPr fontId="3" type="noConversion"/>
  </si>
  <si>
    <t>Other Provisions</t>
    <phoneticPr fontId="3" type="noConversion"/>
  </si>
  <si>
    <t>Severance Benefits</t>
    <phoneticPr fontId="3" type="noConversion"/>
  </si>
  <si>
    <t>Employee Benefits</t>
    <phoneticPr fontId="3" type="noConversion"/>
  </si>
  <si>
    <t>Travel Expenses</t>
    <phoneticPr fontId="3" type="noConversion"/>
  </si>
  <si>
    <t>Miscellaneous Expenses</t>
    <phoneticPr fontId="3" type="noConversion"/>
  </si>
  <si>
    <t>Entertainment Expenses</t>
    <phoneticPr fontId="3" type="noConversion"/>
  </si>
  <si>
    <t>Accounts</t>
    <phoneticPr fontId="4" type="noConversion"/>
  </si>
  <si>
    <t>Communication Expenses</t>
    <phoneticPr fontId="3" type="noConversion"/>
  </si>
  <si>
    <t>Utility Expenses</t>
    <phoneticPr fontId="3" type="noConversion"/>
  </si>
  <si>
    <t>Taxes and Dues</t>
    <phoneticPr fontId="3" type="noConversion"/>
  </si>
  <si>
    <t>Rents</t>
    <phoneticPr fontId="3" type="noConversion"/>
  </si>
  <si>
    <t>Repairs</t>
    <phoneticPr fontId="3" type="noConversion"/>
  </si>
  <si>
    <t>Vehicles Maintenance Expenses</t>
    <phoneticPr fontId="3" type="noConversion"/>
  </si>
  <si>
    <t>Operating R&amp;D Expenses</t>
    <phoneticPr fontId="3" type="noConversion"/>
  </si>
  <si>
    <t>Freight Expenses</t>
    <phoneticPr fontId="3" type="noConversion"/>
  </si>
  <si>
    <t>Training Expenses</t>
    <phoneticPr fontId="3" type="noConversion"/>
  </si>
  <si>
    <t>Publication Expenses</t>
    <phoneticPr fontId="3" type="noConversion"/>
  </si>
  <si>
    <t>Commission Paid</t>
    <phoneticPr fontId="3" type="noConversion"/>
  </si>
  <si>
    <t>Advertising Expenses</t>
    <phoneticPr fontId="3" type="noConversion"/>
  </si>
  <si>
    <t>Consolidated Net Income</t>
  </si>
  <si>
    <t>Controlling Interest</t>
    <phoneticPr fontId="3" type="noConversion"/>
  </si>
  <si>
    <t>Other Current Liabilities</t>
    <phoneticPr fontId="3" type="noConversion"/>
  </si>
  <si>
    <t>Non-current Liabilities</t>
    <phoneticPr fontId="3" type="noConversion"/>
  </si>
  <si>
    <t>13.</t>
  </si>
  <si>
    <t>20.</t>
  </si>
  <si>
    <t>Total</t>
    <phoneticPr fontId="3" type="noConversion"/>
  </si>
  <si>
    <t>Consolidated Statement of Financial Position</t>
    <phoneticPr fontId="4" type="noConversion"/>
  </si>
  <si>
    <t>Consolidated Statement of Income</t>
    <phoneticPr fontId="3" type="noConversion"/>
  </si>
  <si>
    <t>Intangible Assets</t>
    <phoneticPr fontId="3" type="noConversion"/>
  </si>
  <si>
    <t>1Q</t>
    <phoneticPr fontId="3" type="noConversion"/>
  </si>
  <si>
    <t>2Q</t>
    <phoneticPr fontId="3" type="noConversion"/>
  </si>
  <si>
    <t>3Q</t>
    <phoneticPr fontId="3" type="noConversion"/>
  </si>
  <si>
    <t>4Q</t>
    <phoneticPr fontId="3" type="noConversion"/>
  </si>
  <si>
    <r>
      <rPr>
        <b/>
        <sz val="10"/>
        <color indexed="8"/>
        <rFont val="맑은 고딕"/>
        <family val="3"/>
        <charset val="129"/>
      </rPr>
      <t>Ⅰ.</t>
    </r>
    <phoneticPr fontId="3" type="noConversion"/>
  </si>
  <si>
    <r>
      <rPr>
        <sz val="10"/>
        <color indexed="8"/>
        <rFont val="굴림"/>
        <family val="3"/>
        <charset val="129"/>
      </rPr>
      <t>Ⅰ</t>
    </r>
    <r>
      <rPr>
        <sz val="10"/>
        <color indexed="8"/>
        <rFont val="Calibri"/>
        <family val="2"/>
      </rPr>
      <t>.</t>
    </r>
    <phoneticPr fontId="3" type="noConversion"/>
  </si>
  <si>
    <r>
      <rPr>
        <sz val="10"/>
        <color indexed="8"/>
        <rFont val="굴림"/>
        <family val="3"/>
        <charset val="129"/>
      </rPr>
      <t>Ⅱ</t>
    </r>
    <r>
      <rPr>
        <sz val="10"/>
        <color indexed="8"/>
        <rFont val="Calibri"/>
        <family val="2"/>
      </rPr>
      <t>.</t>
    </r>
    <phoneticPr fontId="3" type="noConversion"/>
  </si>
  <si>
    <r>
      <t xml:space="preserve">  </t>
    </r>
    <r>
      <rPr>
        <sz val="10"/>
        <color indexed="8"/>
        <rFont val="돋움"/>
        <family val="3"/>
        <charset val="129"/>
      </rPr>
      <t>Ⅰ</t>
    </r>
    <r>
      <rPr>
        <sz val="10"/>
        <color indexed="8"/>
        <rFont val="Calibri"/>
        <family val="2"/>
      </rPr>
      <t>.</t>
    </r>
    <phoneticPr fontId="3" type="noConversion"/>
  </si>
  <si>
    <r>
      <t xml:space="preserve"> </t>
    </r>
    <r>
      <rPr>
        <sz val="10"/>
        <color indexed="8"/>
        <rFont val="굴림"/>
        <family val="3"/>
        <charset val="129"/>
      </rPr>
      <t>Ⅱ</t>
    </r>
    <r>
      <rPr>
        <sz val="10"/>
        <color indexed="8"/>
        <rFont val="Calibri"/>
        <family val="2"/>
      </rPr>
      <t>.</t>
    </r>
    <phoneticPr fontId="3" type="noConversion"/>
  </si>
  <si>
    <r>
      <t xml:space="preserve"> </t>
    </r>
    <r>
      <rPr>
        <sz val="10"/>
        <color indexed="8"/>
        <rFont val="굴림"/>
        <family val="3"/>
        <charset val="129"/>
      </rPr>
      <t>Ⅲ</t>
    </r>
    <r>
      <rPr>
        <sz val="10"/>
        <color indexed="8"/>
        <rFont val="Calibri"/>
        <family val="2"/>
      </rPr>
      <t>.</t>
    </r>
    <phoneticPr fontId="3" type="noConversion"/>
  </si>
  <si>
    <r>
      <rPr>
        <sz val="10"/>
        <color indexed="8"/>
        <rFont val="굴림"/>
        <family val="3"/>
        <charset val="129"/>
      </rPr>
      <t>Ⅳ</t>
    </r>
    <r>
      <rPr>
        <sz val="10"/>
        <color indexed="8"/>
        <rFont val="Calibri"/>
        <family val="2"/>
      </rPr>
      <t>.</t>
    </r>
  </si>
  <si>
    <r>
      <rPr>
        <sz val="10"/>
        <color indexed="8"/>
        <rFont val="굴림"/>
        <family val="3"/>
        <charset val="129"/>
      </rPr>
      <t>Ⅴ</t>
    </r>
    <r>
      <rPr>
        <sz val="10"/>
        <color indexed="8"/>
        <rFont val="Calibri"/>
        <family val="2"/>
      </rPr>
      <t>.</t>
    </r>
    <phoneticPr fontId="3" type="noConversion"/>
  </si>
  <si>
    <t>1.</t>
    <phoneticPr fontId="3" type="noConversion"/>
  </si>
  <si>
    <t>(Unit : KRW MN)</t>
  </si>
  <si>
    <t>(Unit : KRW MN)</t>
    <phoneticPr fontId="3" type="noConversion"/>
  </si>
  <si>
    <t>(Unit : KRW)</t>
  </si>
  <si>
    <t>(Unit : KRW)</t>
    <phoneticPr fontId="3" type="noConversion"/>
  </si>
  <si>
    <t>Other Debts Payables</t>
    <phoneticPr fontId="3" type="noConversion"/>
  </si>
  <si>
    <t>Current Income Tax Payables</t>
    <phoneticPr fontId="3" type="noConversion"/>
  </si>
  <si>
    <t>Other Payables</t>
    <phoneticPr fontId="3" type="noConversion"/>
  </si>
  <si>
    <t>Miniority Interest</t>
    <phoneticPr fontId="3" type="noConversion"/>
  </si>
  <si>
    <t>Gains Before Income Tax</t>
    <phoneticPr fontId="3" type="noConversion"/>
  </si>
  <si>
    <t>1.</t>
  </si>
  <si>
    <t>Financial Income</t>
    <phoneticPr fontId="3" type="noConversion"/>
  </si>
  <si>
    <t>Financial Expenses</t>
    <phoneticPr fontId="3" type="noConversion"/>
  </si>
  <si>
    <t>Interest Gains</t>
    <phoneticPr fontId="3" type="noConversion"/>
  </si>
  <si>
    <t>Dividend Gains</t>
    <phoneticPr fontId="3" type="noConversion"/>
  </si>
  <si>
    <t>Gains on Disposition of Tangible Assets</t>
  </si>
  <si>
    <t>Miscellaneous Gains</t>
  </si>
  <si>
    <t>Miscellaneous Losses</t>
    <phoneticPr fontId="3" type="noConversion"/>
  </si>
  <si>
    <t>Short-Term Financial Instruments</t>
    <phoneticPr fontId="3" type="noConversion"/>
  </si>
  <si>
    <t>Investment Properties</t>
    <phoneticPr fontId="3" type="noConversion"/>
  </si>
  <si>
    <t>Other Capital Components</t>
    <phoneticPr fontId="3" type="noConversion"/>
  </si>
  <si>
    <t>Royalty Expenses</t>
    <phoneticPr fontId="3" type="noConversion"/>
  </si>
  <si>
    <t>Ⅲ.</t>
  </si>
  <si>
    <t>Ⅱ.</t>
  </si>
  <si>
    <t>IV.</t>
  </si>
  <si>
    <t>V.</t>
  </si>
  <si>
    <t>VI.</t>
  </si>
  <si>
    <t>VII.</t>
  </si>
  <si>
    <t>Defined Benefit Assets</t>
    <phoneticPr fontId="3" type="noConversion"/>
  </si>
  <si>
    <t>Gains on Evaluation of Investments in Affiliated Companies</t>
  </si>
  <si>
    <t>Losses on Evaluation of Investments in Affiliated Companies</t>
  </si>
  <si>
    <t xml:space="preserve">Investments in Affiliated Companies </t>
    <phoneticPr fontId="3" type="noConversion"/>
  </si>
  <si>
    <t>Revenue</t>
  </si>
  <si>
    <t>Operating Expenses</t>
  </si>
  <si>
    <t>Operating Income</t>
  </si>
  <si>
    <t>Operating Income Margin (%)</t>
    <phoneticPr fontId="3" type="noConversion"/>
  </si>
  <si>
    <t>Pre-tax Income Margin (%)</t>
    <phoneticPr fontId="3" type="noConversion"/>
  </si>
  <si>
    <t>Foreign Exchange Difference</t>
    <phoneticPr fontId="3" type="noConversion"/>
  </si>
  <si>
    <t xml:space="preserve">Donations </t>
    <phoneticPr fontId="3" type="noConversion"/>
  </si>
  <si>
    <t>Gains on Evaluation of Financial Assets</t>
    <phoneticPr fontId="3" type="noConversion"/>
  </si>
  <si>
    <t xml:space="preserve">Losses on Disposition of Financial Assets </t>
    <phoneticPr fontId="3" type="noConversion"/>
  </si>
  <si>
    <t>Losses on Evaluation of Financial Assets</t>
    <phoneticPr fontId="3" type="noConversion"/>
  </si>
  <si>
    <t xml:space="preserve">Gains on Disposition of Financial Assets </t>
    <phoneticPr fontId="3" type="noConversion"/>
  </si>
  <si>
    <t>Losses on Disposition of Tangible Assets</t>
    <phoneticPr fontId="3" type="noConversion"/>
  </si>
  <si>
    <t>Losses on Disposition of Intangible Assets</t>
    <phoneticPr fontId="3" type="noConversion"/>
  </si>
  <si>
    <t>Short-Term Borrowings</t>
    <phoneticPr fontId="3" type="noConversion"/>
  </si>
  <si>
    <t>Long-Term Investment Assets</t>
    <phoneticPr fontId="3" type="noConversion"/>
  </si>
  <si>
    <t>Losses on Abandonment of Tangible Assets</t>
    <phoneticPr fontId="3" type="noConversion"/>
  </si>
  <si>
    <t>Other Expenses</t>
    <phoneticPr fontId="3" type="noConversion"/>
  </si>
  <si>
    <t>Losses on Abandonment of Inventories</t>
    <phoneticPr fontId="3" type="noConversion"/>
  </si>
  <si>
    <t>Sales Commissions</t>
    <phoneticPr fontId="3" type="noConversion"/>
  </si>
  <si>
    <t>Gains on Disposition of Intangible Assets</t>
    <phoneticPr fontId="3" type="noConversion"/>
  </si>
  <si>
    <t>Event Expenses</t>
    <phoneticPr fontId="3" type="noConversion"/>
  </si>
  <si>
    <t>Marketing Promotional Expenses</t>
    <phoneticPr fontId="3" type="noConversion"/>
  </si>
  <si>
    <t>28.</t>
  </si>
  <si>
    <t>29.</t>
  </si>
  <si>
    <t>30.</t>
  </si>
  <si>
    <t>Marketing Expense</t>
    <phoneticPr fontId="3" type="noConversion"/>
  </si>
  <si>
    <t>Lease Liabilities</t>
    <phoneticPr fontId="3" type="noConversion"/>
  </si>
  <si>
    <t>Long-Term Employee Benefit Obligations</t>
    <phoneticPr fontId="3" type="noConversion"/>
  </si>
  <si>
    <t xml:space="preserve"> 7. </t>
    <phoneticPr fontId="3" type="noConversion"/>
  </si>
  <si>
    <t>Total Liabilities</t>
    <phoneticPr fontId="3" type="noConversion"/>
  </si>
  <si>
    <t>Retained Earnings</t>
    <phoneticPr fontId="3" type="noConversion"/>
  </si>
  <si>
    <t>Non-Controlling Interests</t>
    <phoneticPr fontId="3" type="noConversion"/>
  </si>
  <si>
    <t>Total Shareholders' Equity</t>
    <phoneticPr fontId="3" type="noConversion"/>
  </si>
  <si>
    <t>Liabilities &amp; Shareholders' Equity</t>
    <phoneticPr fontId="3" type="noConversion"/>
  </si>
  <si>
    <t>Short-Term Investment Assets</t>
    <phoneticPr fontId="3" type="noConversion"/>
  </si>
  <si>
    <t>Short-Term Loans</t>
    <phoneticPr fontId="3" type="noConversion"/>
  </si>
  <si>
    <t>Other Non-current Liabilities</t>
    <phoneticPr fontId="3" type="noConversion"/>
  </si>
  <si>
    <t>31.</t>
  </si>
  <si>
    <t>Meeting Expenses</t>
    <phoneticPr fontId="3" type="noConversion"/>
  </si>
  <si>
    <t>Impairment Losses on Financial Assets</t>
    <phoneticPr fontId="3" type="noConversion"/>
  </si>
  <si>
    <t>Impairment Losses on Investments in Affiliated Companies</t>
    <phoneticPr fontId="3" type="noConversion"/>
  </si>
  <si>
    <t>Gains on Disposition of Investments in Affiliated Companies</t>
    <phoneticPr fontId="3" type="noConversion"/>
  </si>
  <si>
    <t>Losses on Disposition of Investments in Affiliated Companies</t>
    <phoneticPr fontId="3" type="noConversion"/>
  </si>
  <si>
    <t>Interest Expenses</t>
    <phoneticPr fontId="3" type="noConversion"/>
  </si>
  <si>
    <t>Cost of Goods Sold</t>
    <phoneticPr fontId="3" type="noConversion"/>
  </si>
  <si>
    <t>Cost of Other Goods Sold</t>
    <phoneticPr fontId="3" type="noConversion"/>
  </si>
  <si>
    <t>Impairment Losses on Tangible Assets</t>
    <phoneticPr fontId="3" type="noConversion"/>
  </si>
  <si>
    <t>Short-term Financial Lease Bond</t>
    <phoneticPr fontId="3" type="noConversion"/>
  </si>
  <si>
    <t>Long-term Financial Lease Bond</t>
    <phoneticPr fontId="3" type="noConversion"/>
  </si>
  <si>
    <t>Bonds and Long-Term Borrowings</t>
    <phoneticPr fontId="3" type="noConversion"/>
  </si>
  <si>
    <t>Impairment Losses on Intangible Assets</t>
    <phoneticPr fontId="3" type="noConversion"/>
  </si>
  <si>
    <t>Derivative Liabilities</t>
    <phoneticPr fontId="3" type="noConversion"/>
  </si>
  <si>
    <t>Other</t>
    <phoneticPr fontId="3" type="noConversion"/>
  </si>
  <si>
    <t>Gains on Disposition of Derivative</t>
    <phoneticPr fontId="3" type="noConversion"/>
  </si>
  <si>
    <t>Losses on Disposition of Investments in Subsidiaries</t>
    <phoneticPr fontId="3" type="noConversion"/>
  </si>
  <si>
    <t>1Q</t>
    <phoneticPr fontId="3" type="noConversion"/>
  </si>
  <si>
    <t>2Q</t>
    <phoneticPr fontId="3" type="noConversion"/>
  </si>
  <si>
    <t>3Q</t>
    <phoneticPr fontId="3" type="noConversion"/>
  </si>
  <si>
    <t>4Q</t>
    <phoneticPr fontId="3" type="noConversion"/>
  </si>
  <si>
    <t>Statement of Financial Position</t>
    <phoneticPr fontId="4" type="noConversion"/>
  </si>
  <si>
    <t>Other Non-current Assets</t>
    <phoneticPr fontId="3" type="noConversion"/>
  </si>
  <si>
    <t>Other Debts Payables</t>
  </si>
  <si>
    <t xml:space="preserve"> 2.</t>
  </si>
  <si>
    <t xml:space="preserve"> 3.</t>
  </si>
  <si>
    <t xml:space="preserve"> 4.</t>
  </si>
  <si>
    <t>Tax Liabilities</t>
  </si>
  <si>
    <t xml:space="preserve"> 5.</t>
  </si>
  <si>
    <t>Other Current Liabilities</t>
  </si>
  <si>
    <t xml:space="preserve"> 6.</t>
  </si>
  <si>
    <t>Lease Liabilities</t>
  </si>
  <si>
    <r>
      <rPr>
        <sz val="10"/>
        <color indexed="8"/>
        <rFont val="굴림"/>
        <family val="3"/>
        <charset val="129"/>
      </rPr>
      <t>Ⅲ</t>
    </r>
    <r>
      <rPr>
        <sz val="10"/>
        <color indexed="8"/>
        <rFont val="Calibri"/>
        <family val="2"/>
      </rPr>
      <t>.</t>
    </r>
    <phoneticPr fontId="3" type="noConversion"/>
  </si>
  <si>
    <t>Unappropriated Retained Earnings</t>
    <phoneticPr fontId="3" type="noConversion"/>
  </si>
  <si>
    <t>Total Shareholders'  Equity</t>
    <phoneticPr fontId="3" type="noConversion"/>
  </si>
  <si>
    <t>Statement of Income</t>
    <phoneticPr fontId="3" type="noConversion"/>
  </si>
  <si>
    <t>1Q</t>
  </si>
  <si>
    <t>2Q</t>
  </si>
  <si>
    <t>3Q</t>
  </si>
  <si>
    <t>4Q</t>
  </si>
  <si>
    <t>Total</t>
  </si>
  <si>
    <r>
      <rPr>
        <b/>
        <sz val="10"/>
        <color indexed="8"/>
        <rFont val="맑은 고딕"/>
        <family val="3"/>
        <charset val="129"/>
      </rPr>
      <t>Ⅰ</t>
    </r>
    <r>
      <rPr>
        <b/>
        <sz val="10"/>
        <color indexed="8"/>
        <rFont val="Calibri"/>
        <family val="2"/>
      </rPr>
      <t>.</t>
    </r>
    <phoneticPr fontId="3" type="noConversion"/>
  </si>
  <si>
    <t>Revenue</t>
    <phoneticPr fontId="3" type="noConversion"/>
  </si>
  <si>
    <r>
      <rPr>
        <b/>
        <sz val="10"/>
        <color indexed="8"/>
        <rFont val="맑은 고딕"/>
        <family val="3"/>
        <charset val="129"/>
      </rPr>
      <t>Ⅱ</t>
    </r>
    <r>
      <rPr>
        <b/>
        <sz val="10"/>
        <color indexed="8"/>
        <rFont val="Calibri"/>
        <family val="2"/>
      </rPr>
      <t>.</t>
    </r>
    <phoneticPr fontId="4" type="noConversion"/>
  </si>
  <si>
    <t>Operating Expenses</t>
    <phoneticPr fontId="3" type="noConversion"/>
  </si>
  <si>
    <t xml:space="preserve"> Severance Benefits</t>
    <phoneticPr fontId="3" type="noConversion"/>
  </si>
  <si>
    <t xml:space="preserve"> Employee Benefits</t>
    <phoneticPr fontId="3" type="noConversion"/>
  </si>
  <si>
    <t xml:space="preserve"> Travel Expenses</t>
    <phoneticPr fontId="3" type="noConversion"/>
  </si>
  <si>
    <t xml:space="preserve"> Entertainment Expenses</t>
    <phoneticPr fontId="3" type="noConversion"/>
  </si>
  <si>
    <t xml:space="preserve"> Communication Expenses</t>
    <phoneticPr fontId="3" type="noConversion"/>
  </si>
  <si>
    <t xml:space="preserve"> Utility Expenses</t>
    <phoneticPr fontId="3" type="noConversion"/>
  </si>
  <si>
    <t xml:space="preserve"> Taxes and utilities</t>
    <phoneticPr fontId="3" type="noConversion"/>
  </si>
  <si>
    <t xml:space="preserve"> Amortization Expenses on Intangible Assets</t>
    <phoneticPr fontId="3" type="noConversion"/>
  </si>
  <si>
    <t xml:space="preserve"> Rents</t>
    <phoneticPr fontId="3" type="noConversion"/>
  </si>
  <si>
    <t xml:space="preserve"> Insurance Premium</t>
    <phoneticPr fontId="3" type="noConversion"/>
  </si>
  <si>
    <t xml:space="preserve"> Vehicles Maintenance Expenses</t>
  </si>
  <si>
    <t xml:space="preserve"> Freight Expenses</t>
    <phoneticPr fontId="3" type="noConversion"/>
  </si>
  <si>
    <t xml:space="preserve"> Training Expenses</t>
    <phoneticPr fontId="3" type="noConversion"/>
  </si>
  <si>
    <t xml:space="preserve"> Publication Expenses</t>
    <phoneticPr fontId="3" type="noConversion"/>
  </si>
  <si>
    <t xml:space="preserve"> Event Expenses</t>
    <phoneticPr fontId="3" type="noConversion"/>
  </si>
  <si>
    <t xml:space="preserve"> Commission Paid</t>
    <phoneticPr fontId="3" type="noConversion"/>
  </si>
  <si>
    <t xml:space="preserve"> Royalty Expenses</t>
    <phoneticPr fontId="3" type="noConversion"/>
  </si>
  <si>
    <t xml:space="preserve"> Cost of Goods Sold</t>
    <phoneticPr fontId="3" type="noConversion"/>
  </si>
  <si>
    <t xml:space="preserve"> Cost of Other Goods Sold</t>
    <phoneticPr fontId="3" type="noConversion"/>
  </si>
  <si>
    <t xml:space="preserve"> Advertising Expenses</t>
    <phoneticPr fontId="3" type="noConversion"/>
  </si>
  <si>
    <t xml:space="preserve"> Miscellaneous Expenses</t>
    <phoneticPr fontId="3" type="noConversion"/>
  </si>
  <si>
    <r>
      <rPr>
        <b/>
        <sz val="10"/>
        <color indexed="8"/>
        <rFont val="맑은 고딕"/>
        <family val="3"/>
        <charset val="129"/>
      </rPr>
      <t>Ⅲ</t>
    </r>
    <r>
      <rPr>
        <b/>
        <sz val="10"/>
        <color indexed="8"/>
        <rFont val="Calibri"/>
        <family val="2"/>
      </rPr>
      <t>.</t>
    </r>
  </si>
  <si>
    <t>Operating Income</t>
    <phoneticPr fontId="3" type="noConversion"/>
  </si>
  <si>
    <t>Non Operating Income</t>
    <phoneticPr fontId="3" type="noConversion"/>
  </si>
  <si>
    <t xml:space="preserve"> Interest Income</t>
    <phoneticPr fontId="3" type="noConversion"/>
  </si>
  <si>
    <t xml:space="preserve"> Dividend Income</t>
    <phoneticPr fontId="3" type="noConversion"/>
  </si>
  <si>
    <t xml:space="preserve">Gains on Evaluation of Financial Assets </t>
    <phoneticPr fontId="3" type="noConversion"/>
  </si>
  <si>
    <t>Financial Expense</t>
    <phoneticPr fontId="3" type="noConversion"/>
  </si>
  <si>
    <t>Losses on Disposition of Financial Assets</t>
    <phoneticPr fontId="3" type="noConversion"/>
  </si>
  <si>
    <t>Other Non-operating Income</t>
    <phoneticPr fontId="3" type="noConversion"/>
  </si>
  <si>
    <t>Gains on Disposition of Tangible Assets</t>
    <phoneticPr fontId="3" type="noConversion"/>
  </si>
  <si>
    <t>Miscellaneous Gains</t>
    <phoneticPr fontId="3" type="noConversion"/>
  </si>
  <si>
    <t>Other Non-operating Expense</t>
    <phoneticPr fontId="3" type="noConversion"/>
  </si>
  <si>
    <t>Foreign Exchange Losses</t>
    <phoneticPr fontId="3" type="noConversion"/>
  </si>
  <si>
    <t>Donations</t>
    <phoneticPr fontId="3" type="noConversion"/>
  </si>
  <si>
    <t>Gains on Investment using the equity method of accounting</t>
    <phoneticPr fontId="3" type="noConversion"/>
  </si>
  <si>
    <t>Losses on Investment using the equity method of accounting</t>
    <phoneticPr fontId="3" type="noConversion"/>
  </si>
  <si>
    <t xml:space="preserve">Impairment Losses on Investments in Affiliated Companies </t>
    <phoneticPr fontId="3" type="noConversion"/>
  </si>
  <si>
    <t xml:space="preserve">Impairment Losses on Investments in Subsidiaries </t>
    <phoneticPr fontId="3" type="noConversion"/>
  </si>
  <si>
    <t xml:space="preserve">Reversal of Impairment Losses on Investments in Subsidiaries </t>
    <phoneticPr fontId="3" type="noConversion"/>
  </si>
  <si>
    <t>Losses on Disposition of Investments in Subsidiaries</t>
    <phoneticPr fontId="3" type="noConversion"/>
  </si>
  <si>
    <t>Gains Before Extraordinary Gains/Losses and Income Tax</t>
    <phoneticPr fontId="3" type="noConversion"/>
  </si>
  <si>
    <r>
      <rPr>
        <b/>
        <sz val="10"/>
        <color indexed="8"/>
        <rFont val="맑은 고딕"/>
        <family val="3"/>
        <charset val="129"/>
      </rPr>
      <t>Ⅵ</t>
    </r>
    <r>
      <rPr>
        <b/>
        <sz val="10"/>
        <color indexed="8"/>
        <rFont val="Calibri"/>
        <family val="2"/>
      </rPr>
      <t>.</t>
    </r>
  </si>
  <si>
    <t>Net Income</t>
    <phoneticPr fontId="3" type="noConversion"/>
  </si>
  <si>
    <t xml:space="preserve"> 1.</t>
    <phoneticPr fontId="3" type="noConversion"/>
  </si>
  <si>
    <t>Mobile games *</t>
    <phoneticPr fontId="3" type="noConversion"/>
  </si>
  <si>
    <t>Lineage M</t>
    <phoneticPr fontId="3" type="noConversion"/>
  </si>
  <si>
    <t>Lineage 2M</t>
    <phoneticPr fontId="3" type="noConversion"/>
  </si>
  <si>
    <t>Lineage W</t>
    <phoneticPr fontId="3" type="noConversion"/>
  </si>
  <si>
    <t>Lineage</t>
    <phoneticPr fontId="3" type="noConversion"/>
  </si>
  <si>
    <t>Lineage II</t>
    <phoneticPr fontId="3" type="noConversion"/>
  </si>
  <si>
    <t>Aion</t>
    <phoneticPr fontId="3" type="noConversion"/>
  </si>
  <si>
    <t>Blade &amp; Soul</t>
    <phoneticPr fontId="3" type="noConversion"/>
  </si>
  <si>
    <t>Guild Wars 2</t>
    <phoneticPr fontId="3" type="noConversion"/>
  </si>
  <si>
    <t>Gains on Disposition of Investments in Subsidiaries</t>
    <phoneticPr fontId="3" type="noConversion"/>
  </si>
  <si>
    <t>Non-Current Assets Held for Sale</t>
    <phoneticPr fontId="3" type="noConversion"/>
  </si>
  <si>
    <t>Reversal of Restoration Provision</t>
    <phoneticPr fontId="3" type="noConversion"/>
  </si>
  <si>
    <t>Reversal of Allowance for Doubtful Accounts</t>
    <phoneticPr fontId="3" type="noConversion"/>
  </si>
  <si>
    <t>Reversal of Restoration Provision</t>
    <phoneticPr fontId="3" type="noConversion"/>
  </si>
  <si>
    <t>Gains on Disposition of Investments in Subsidiaries</t>
    <phoneticPr fontId="3" type="noConversion"/>
  </si>
  <si>
    <t>Gains on Disposition of Investment Property</t>
    <phoneticPr fontId="3" type="noConversion"/>
  </si>
  <si>
    <t>Aion 2</t>
    <phoneticPr fontId="3" type="noConversion"/>
  </si>
  <si>
    <t>-</t>
    <phoneticPr fontId="3" type="noConversion"/>
  </si>
  <si>
    <t>Long-Term Financial Assets</t>
    <phoneticPr fontId="3" type="noConversion"/>
  </si>
  <si>
    <t>The Consolidated Company ('26)</t>
    <phoneticPr fontId="3" type="noConversion"/>
  </si>
  <si>
    <t>NC Corp. &amp; Subsidiaries</t>
    <phoneticPr fontId="3" type="noConversion"/>
  </si>
  <si>
    <t>Mobile Casual</t>
    <phoneticPr fontId="3" type="noConversion"/>
  </si>
  <si>
    <t>PC games *</t>
    <phoneticPr fontId="3" type="noConversion"/>
  </si>
  <si>
    <t>NC Corp.</t>
    <phoneticPr fontId="3" type="noConversion"/>
  </si>
  <si>
    <t xml:space="preserve">   Existing Business Segment</t>
    <phoneticPr fontId="3" type="noConversion"/>
  </si>
  <si>
    <t xml:space="preserve">   Mobile Casual Segment</t>
    <phoneticPr fontId="3" type="noConversion"/>
  </si>
  <si>
    <t>Consolidated Revenue Breakdown</t>
    <phoneticPr fontId="3" type="noConversion"/>
  </si>
  <si>
    <t>Current Assets</t>
    <phoneticPr fontId="3" type="noConversion"/>
  </si>
  <si>
    <t>Non-current Assets</t>
    <phoneticPr fontId="3" type="noConversion"/>
  </si>
  <si>
    <t>Accounts Receivables</t>
    <phoneticPr fontId="3" type="noConversion"/>
  </si>
  <si>
    <t>Deferred Tax Liabilities</t>
    <phoneticPr fontId="3" type="noConversion"/>
  </si>
  <si>
    <t>Other Non-Current Assets</t>
    <phoneticPr fontId="3" type="noConversion"/>
  </si>
  <si>
    <t>Salary Expenses</t>
    <phoneticPr fontId="3" type="noConversion"/>
  </si>
  <si>
    <t>Bad Debt Expense</t>
    <phoneticPr fontId="3" type="noConversion"/>
  </si>
  <si>
    <t>Depreciation Expense</t>
    <phoneticPr fontId="3" type="noConversion"/>
  </si>
  <si>
    <t>Amortization Expense for Intangible Assets</t>
    <phoneticPr fontId="3" type="noConversion"/>
  </si>
  <si>
    <t>Insurance Premium</t>
    <phoneticPr fontId="3" type="noConversion"/>
  </si>
  <si>
    <t>Supplies Expense</t>
    <phoneticPr fontId="3" type="noConversion"/>
  </si>
  <si>
    <t>Sales Promotional Expenses</t>
    <phoneticPr fontId="3" type="noConversion"/>
  </si>
  <si>
    <t>Other Bad Debt Expenses</t>
    <phoneticPr fontId="3" type="noConversion"/>
  </si>
  <si>
    <t>Investments in Subsidiaries</t>
    <phoneticPr fontId="3" type="noConversion"/>
  </si>
  <si>
    <t xml:space="preserve"> Salary Expenses</t>
    <phoneticPr fontId="3" type="noConversion"/>
  </si>
  <si>
    <t xml:space="preserve"> Bad Debt Expense</t>
    <phoneticPr fontId="3" type="noConversion"/>
  </si>
  <si>
    <t xml:space="preserve"> Depreciation Expense</t>
    <phoneticPr fontId="3" type="noConversion"/>
  </si>
  <si>
    <t xml:space="preserve"> Repairs</t>
    <phoneticPr fontId="3" type="noConversion"/>
  </si>
  <si>
    <t xml:space="preserve"> Operating R&amp;D Expenses</t>
    <phoneticPr fontId="3" type="noConversion"/>
  </si>
  <si>
    <t xml:space="preserve"> Supplies Expense</t>
    <phoneticPr fontId="3" type="noConversion"/>
  </si>
  <si>
    <t xml:space="preserve"> Sales Promotional Expenses</t>
    <phoneticPr fontId="3" type="noConversion"/>
  </si>
  <si>
    <t>Gains or Losses on Investments under the Equity Method</t>
    <phoneticPr fontId="3" type="noConversion"/>
  </si>
  <si>
    <t>-</t>
  </si>
  <si>
    <t>* Excl. other PC/Mobile Games, royalty revenue integrated into respective IP</t>
    <phoneticPr fontId="3" type="noConversion"/>
  </si>
  <si>
    <t>As of June 30, 2026</t>
    <phoneticPr fontId="3" type="noConversion"/>
  </si>
  <si>
    <t>(January 2026 ~ June 2026)</t>
    <phoneticPr fontId="3" type="noConversion"/>
  </si>
  <si>
    <t>-</t>
    <phoneticPr fontId="3" type="noConversion"/>
  </si>
  <si>
    <t>* JustPlay and Moving Eye consolidated under Veroplay</t>
  </si>
  <si>
    <t>Commission &amp;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</si>
</sst>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,"/>
    <numFmt numFmtId="177" formatCode="#,##0_);[Red]\(#,##0\)"/>
    <numFmt numFmtId="178" formatCode="#,##0_ "/>
    <numFmt numFmtId="179" formatCode="0.00_ "/>
    <numFmt numFmtId="180" formatCode="#,##0,,;[Red]\(#,##0,,\)"/>
  </numFmts>
  <fonts count="55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바탕체"/>
      <family val="1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u/>
      <sz val="11"/>
      <color indexed="12"/>
      <name val="돋움"/>
      <family val="3"/>
      <charset val="129"/>
    </font>
    <font>
      <sz val="10"/>
      <name val="Arial"/>
      <family val="2"/>
    </font>
    <font>
      <sz val="11"/>
      <name val="Arial"/>
      <family val="2"/>
    </font>
    <font>
      <sz val="9"/>
      <name val="돋움"/>
      <family val="3"/>
      <charset val="129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돋움"/>
      <family val="3"/>
      <charset val="129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0"/>
      <name val="맑은 고딕"/>
      <family val="3"/>
      <charset val="129"/>
    </font>
    <font>
      <b/>
      <sz val="10"/>
      <color indexed="8"/>
      <name val="Calibri"/>
      <family val="2"/>
    </font>
    <font>
      <sz val="9"/>
      <name val="맑은 고딕"/>
      <family val="3"/>
      <charset val="129"/>
    </font>
    <font>
      <u/>
      <sz val="10"/>
      <name val="Calibri"/>
      <family val="2"/>
    </font>
    <font>
      <sz val="11"/>
      <color theme="3"/>
      <name val="Calibri"/>
      <family val="2"/>
    </font>
    <font>
      <sz val="10"/>
      <color theme="2" tint="-0.89999084444715716"/>
      <name val="Calibri"/>
      <family val="2"/>
    </font>
    <font>
      <sz val="10"/>
      <color theme="2" tint="-0.89999084444715716"/>
      <name val="맑은 고딕"/>
      <family val="3"/>
      <charset val="129"/>
      <scheme val="minor"/>
    </font>
    <font>
      <b/>
      <sz val="10"/>
      <color theme="2" tint="-0.89999084444715716"/>
      <name val="Calibri"/>
      <family val="2"/>
    </font>
    <font>
      <b/>
      <i/>
      <sz val="10"/>
      <color theme="2" tint="-0.89999084444715716"/>
      <name val="Calibri"/>
      <family val="2"/>
    </font>
    <font>
      <b/>
      <sz val="10"/>
      <color theme="2" tint="-0.89999084444715716"/>
      <name val="맑은 고딕"/>
      <family val="3"/>
      <charset val="129"/>
      <scheme val="minor"/>
    </font>
    <font>
      <sz val="10"/>
      <color theme="2" tint="-0.89999084444715716"/>
      <name val="Arial"/>
      <family val="2"/>
    </font>
    <font>
      <sz val="9"/>
      <color theme="2" tint="-0.89999084444715716"/>
      <name val="Calibri"/>
      <family val="2"/>
    </font>
    <font>
      <sz val="11"/>
      <color theme="2" tint="-0.89999084444715716"/>
      <name val="Noto Sans CJK KR Medium"/>
      <family val="2"/>
      <charset val="129"/>
    </font>
    <font>
      <u/>
      <sz val="11"/>
      <color theme="2" tint="-0.89999084444715716"/>
      <name val="Noto Sans CJK KR Medium"/>
      <family val="2"/>
      <charset val="129"/>
    </font>
    <font>
      <b/>
      <sz val="10"/>
      <color theme="0"/>
      <name val="Calibri"/>
      <family val="2"/>
    </font>
    <font>
      <b/>
      <i/>
      <sz val="10"/>
      <color theme="0"/>
      <name val="Calibri"/>
      <family val="2"/>
    </font>
    <font>
      <sz val="10"/>
      <color theme="1"/>
      <name val="Calibri"/>
      <family val="2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b/>
      <i/>
      <sz val="10"/>
      <color theme="1"/>
      <name val="Calibri"/>
      <family val="2"/>
    </font>
    <font>
      <u/>
      <sz val="10"/>
      <color theme="1"/>
      <name val="Calibri"/>
      <family val="2"/>
    </font>
    <font>
      <sz val="9"/>
      <color theme="1"/>
      <name val="Calibri"/>
      <family val="2"/>
    </font>
    <font>
      <sz val="11"/>
      <color theme="2" tint="-0.89999084444715716"/>
      <name val="Arial"/>
      <family val="2"/>
    </font>
    <font>
      <sz val="10"/>
      <name val="맑은 고딕"/>
      <family val="3"/>
      <charset val="129"/>
      <scheme val="minor"/>
    </font>
    <font>
      <sz val="10"/>
      <color theme="0"/>
      <name val="Calibri"/>
      <family val="2"/>
    </font>
    <font>
      <u/>
      <sz val="10"/>
      <color theme="2" tint="-0.89999084444715716"/>
      <name val="Calibri"/>
      <family val="2"/>
    </font>
    <font>
      <b/>
      <sz val="12"/>
      <color theme="2" tint="-0.89999084444715716"/>
      <name val="Calibri"/>
      <family val="2"/>
    </font>
    <font>
      <i/>
      <sz val="10"/>
      <color theme="1"/>
      <name val="Calibri"/>
      <family val="2"/>
    </font>
    <font>
      <sz val="9"/>
      <name val="Calibri"/>
      <family val="2"/>
    </font>
    <font>
      <i/>
      <sz val="10"/>
      <name val="Calibri"/>
      <family val="2"/>
    </font>
    <font>
      <u/>
      <sz val="11"/>
      <color theme="2" tint="-0.89999084444715716"/>
      <name val="Calibri"/>
      <family val="2"/>
    </font>
    <font>
      <b/>
      <sz val="18"/>
      <name val="Calibri"/>
      <family val="2"/>
    </font>
    <font>
      <b/>
      <sz val="18"/>
      <color theme="2" tint="-0.89999084444715716"/>
      <name val="Calibri"/>
      <family val="2"/>
    </font>
    <font>
      <sz val="11"/>
      <color theme="2" tint="-0.89999084444715716"/>
      <name val="Calibri"/>
      <family val="2"/>
    </font>
    <font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C97"/>
        <bgColor indexed="64"/>
      </patternFill>
    </fill>
    <fill>
      <patternFill patternType="solid">
        <fgColor rgb="FF96D2F3"/>
        <bgColor indexed="64"/>
      </patternFill>
    </fill>
    <fill>
      <patternFill patternType="solid">
        <fgColor rgb="FF64BCEA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8" fontId="9" fillId="0" borderId="0">
      <alignment horizontal="right" vertical="center"/>
    </xf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41" fontId="7" fillId="0" borderId="0" xfId="4" applyFont="1" applyAlignment="1">
      <alignment vertical="center"/>
    </xf>
    <xf numFmtId="0" fontId="6" fillId="0" borderId="0" xfId="1" applyFont="1"/>
    <xf numFmtId="178" fontId="6" fillId="0" borderId="0" xfId="1" applyNumberFormat="1" applyFont="1"/>
    <xf numFmtId="178" fontId="7" fillId="0" borderId="0" xfId="4" applyNumberFormat="1" applyFont="1" applyAlignment="1">
      <alignment vertical="center"/>
    </xf>
    <xf numFmtId="0" fontId="7" fillId="0" borderId="0" xfId="8" applyFont="1" applyAlignment="1">
      <alignment vertical="center"/>
    </xf>
    <xf numFmtId="41" fontId="8" fillId="0" borderId="0" xfId="4" applyFont="1" applyAlignment="1">
      <alignment vertical="center"/>
    </xf>
    <xf numFmtId="180" fontId="7" fillId="0" borderId="0" xfId="4" applyNumberFormat="1" applyFont="1" applyAlignment="1">
      <alignment vertical="center"/>
    </xf>
    <xf numFmtId="41" fontId="22" fillId="0" borderId="0" xfId="4" applyFont="1" applyAlignment="1">
      <alignment vertical="center"/>
    </xf>
    <xf numFmtId="0" fontId="22" fillId="0" borderId="0" xfId="8" applyFont="1" applyAlignment="1">
      <alignment vertical="center"/>
    </xf>
    <xf numFmtId="41" fontId="9" fillId="0" borderId="0" xfId="4" applyFont="1" applyBorder="1" applyAlignment="1">
      <alignment vertical="center"/>
    </xf>
    <xf numFmtId="0" fontId="9" fillId="0" borderId="0" xfId="1" applyFont="1"/>
    <xf numFmtId="178" fontId="9" fillId="0" borderId="0" xfId="1" applyNumberFormat="1" applyFont="1"/>
    <xf numFmtId="178" fontId="9" fillId="0" borderId="0" xfId="1" applyNumberFormat="1" applyFont="1" applyFill="1"/>
    <xf numFmtId="177" fontId="23" fillId="0" borderId="0" xfId="4" applyNumberFormat="1" applyFont="1" applyAlignment="1">
      <alignment horizontal="right" vertical="center"/>
    </xf>
    <xf numFmtId="177" fontId="23" fillId="0" borderId="0" xfId="1" applyNumberFormat="1" applyFont="1" applyFill="1" applyAlignment="1">
      <alignment vertical="center"/>
    </xf>
    <xf numFmtId="177" fontId="23" fillId="0" borderId="0" xfId="1" applyNumberFormat="1" applyFont="1" applyAlignment="1">
      <alignment vertical="center"/>
    </xf>
    <xf numFmtId="177" fontId="24" fillId="0" borderId="0" xfId="1" applyNumberFormat="1" applyFont="1" applyAlignment="1">
      <alignment horizontal="right" vertical="center"/>
    </xf>
    <xf numFmtId="49" fontId="23" fillId="0" borderId="0" xfId="1" applyNumberFormat="1" applyFont="1" applyAlignment="1">
      <alignment horizontal="right" vertical="center"/>
    </xf>
    <xf numFmtId="177" fontId="23" fillId="0" borderId="0" xfId="4" applyNumberFormat="1" applyFont="1" applyAlignment="1">
      <alignment vertical="center"/>
    </xf>
    <xf numFmtId="41" fontId="23" fillId="0" borderId="0" xfId="4" applyFont="1" applyAlignment="1">
      <alignment vertical="center"/>
    </xf>
    <xf numFmtId="177" fontId="26" fillId="0" borderId="0" xfId="1" applyNumberFormat="1" applyFont="1" applyFill="1" applyBorder="1" applyAlignment="1">
      <alignment vertical="center"/>
    </xf>
    <xf numFmtId="177" fontId="26" fillId="0" borderId="0" xfId="1" applyNumberFormat="1" applyFont="1" applyBorder="1" applyAlignment="1">
      <alignment vertical="center"/>
    </xf>
    <xf numFmtId="177" fontId="23" fillId="0" borderId="0" xfId="1" applyNumberFormat="1" applyFont="1" applyFill="1" applyBorder="1" applyAlignment="1">
      <alignment vertical="center"/>
    </xf>
    <xf numFmtId="177" fontId="26" fillId="0" borderId="0" xfId="1" applyNumberFormat="1" applyFont="1" applyAlignment="1">
      <alignment vertical="center"/>
    </xf>
    <xf numFmtId="177" fontId="24" fillId="0" borderId="0" xfId="1" applyNumberFormat="1" applyFont="1" applyBorder="1" applyAlignment="1">
      <alignment horizontal="right" vertical="center"/>
    </xf>
    <xf numFmtId="177" fontId="23" fillId="0" borderId="0" xfId="4" applyNumberFormat="1" applyFont="1" applyBorder="1" applyAlignment="1">
      <alignment vertical="center"/>
    </xf>
    <xf numFmtId="177" fontId="23" fillId="0" borderId="0" xfId="4" applyNumberFormat="1" applyFont="1" applyFill="1" applyBorder="1" applyAlignment="1">
      <alignment horizontal="right" vertical="center"/>
    </xf>
    <xf numFmtId="177" fontId="27" fillId="0" borderId="0" xfId="1" applyNumberFormat="1" applyFont="1" applyFill="1" applyBorder="1" applyAlignment="1">
      <alignment horizontal="right" vertical="center"/>
    </xf>
    <xf numFmtId="177" fontId="24" fillId="0" borderId="0" xfId="1" applyNumberFormat="1" applyFont="1" applyFill="1" applyBorder="1" applyAlignment="1">
      <alignment horizontal="right" vertical="center"/>
    </xf>
    <xf numFmtId="177" fontId="23" fillId="0" borderId="0" xfId="4" applyNumberFormat="1" applyFont="1" applyBorder="1" applyAlignment="1">
      <alignment horizontal="right" vertical="center"/>
    </xf>
    <xf numFmtId="41" fontId="23" fillId="0" borderId="0" xfId="1" applyNumberFormat="1" applyFont="1" applyAlignment="1">
      <alignment vertical="center"/>
    </xf>
    <xf numFmtId="179" fontId="23" fillId="0" borderId="0" xfId="1" applyNumberFormat="1" applyFont="1" applyFill="1" applyAlignment="1">
      <alignment vertical="center"/>
    </xf>
    <xf numFmtId="176" fontId="23" fillId="0" borderId="0" xfId="1" applyNumberFormat="1" applyFont="1" applyFill="1" applyAlignment="1">
      <alignment vertical="center"/>
    </xf>
    <xf numFmtId="176" fontId="23" fillId="0" borderId="0" xfId="1" applyNumberFormat="1" applyFont="1" applyAlignment="1">
      <alignment vertical="center"/>
    </xf>
    <xf numFmtId="41" fontId="28" fillId="0" borderId="0" xfId="1" applyNumberFormat="1" applyFont="1" applyAlignment="1">
      <alignment vertical="center"/>
    </xf>
    <xf numFmtId="179" fontId="28" fillId="0" borderId="0" xfId="1" applyNumberFormat="1" applyFont="1" applyFill="1" applyAlignment="1">
      <alignment vertical="center"/>
    </xf>
    <xf numFmtId="176" fontId="28" fillId="0" borderId="0" xfId="1" applyNumberFormat="1" applyFont="1" applyFill="1" applyAlignment="1">
      <alignment vertical="center"/>
    </xf>
    <xf numFmtId="176" fontId="28" fillId="0" borderId="0" xfId="1" applyNumberFormat="1" applyFont="1" applyAlignment="1">
      <alignment vertical="center"/>
    </xf>
    <xf numFmtId="41" fontId="28" fillId="0" borderId="0" xfId="1" applyNumberFormat="1" applyFont="1" applyFill="1" applyAlignment="1">
      <alignment vertical="center"/>
    </xf>
    <xf numFmtId="49" fontId="23" fillId="0" borderId="0" xfId="7" applyNumberFormat="1" applyFont="1" applyAlignment="1">
      <alignment horizontal="right" vertical="center"/>
    </xf>
    <xf numFmtId="176" fontId="23" fillId="0" borderId="0" xfId="7" applyNumberFormat="1" applyFont="1" applyAlignment="1">
      <alignment vertical="center"/>
    </xf>
    <xf numFmtId="49" fontId="23" fillId="0" borderId="0" xfId="7" applyNumberFormat="1" applyFont="1" applyAlignment="1">
      <alignment horizontal="left" vertical="center"/>
    </xf>
    <xf numFmtId="49" fontId="23" fillId="0" borderId="0" xfId="7" applyNumberFormat="1" applyFont="1" applyAlignment="1">
      <alignment horizontal="center" vertical="center"/>
    </xf>
    <xf numFmtId="177" fontId="29" fillId="0" borderId="0" xfId="1" applyNumberFormat="1" applyFont="1" applyFill="1" applyBorder="1" applyAlignment="1">
      <alignment vertical="center"/>
    </xf>
    <xf numFmtId="176" fontId="23" fillId="0" borderId="0" xfId="7" applyNumberFormat="1" applyFont="1" applyAlignment="1">
      <alignment horizontal="left" vertical="center"/>
    </xf>
    <xf numFmtId="176" fontId="23" fillId="0" borderId="0" xfId="7" applyNumberFormat="1" applyFont="1" applyAlignment="1">
      <alignment horizontal="center" vertical="center"/>
    </xf>
    <xf numFmtId="177" fontId="23" fillId="0" borderId="0" xfId="7" applyNumberFormat="1" applyFont="1" applyAlignment="1">
      <alignment horizontal="center" vertical="center"/>
    </xf>
    <xf numFmtId="177" fontId="23" fillId="0" borderId="0" xfId="7" applyNumberFormat="1" applyFont="1" applyAlignment="1">
      <alignment vertical="center"/>
    </xf>
    <xf numFmtId="176" fontId="23" fillId="0" borderId="0" xfId="7" applyNumberFormat="1" applyFont="1" applyAlignment="1">
      <alignment horizontal="right" vertical="center"/>
    </xf>
    <xf numFmtId="0" fontId="30" fillId="0" borderId="0" xfId="0" applyFont="1"/>
    <xf numFmtId="0" fontId="31" fillId="0" borderId="0" xfId="1" applyFont="1"/>
    <xf numFmtId="177" fontId="25" fillId="0" borderId="0" xfId="1" applyNumberFormat="1" applyFont="1" applyFill="1" applyBorder="1" applyAlignment="1">
      <alignment vertical="center"/>
    </xf>
    <xf numFmtId="177" fontId="25" fillId="0" borderId="0" xfId="1" applyNumberFormat="1" applyFont="1" applyAlignment="1">
      <alignment vertical="center"/>
    </xf>
    <xf numFmtId="177" fontId="32" fillId="3" borderId="0" xfId="7" applyNumberFormat="1" applyFont="1" applyFill="1" applyAlignment="1">
      <alignment horizontal="center" vertical="center"/>
    </xf>
    <xf numFmtId="41" fontId="33" fillId="3" borderId="0" xfId="4" applyFont="1" applyFill="1" applyBorder="1" applyAlignment="1">
      <alignment horizontal="right" vertical="center"/>
    </xf>
    <xf numFmtId="177" fontId="25" fillId="4" borderId="0" xfId="7" applyNumberFormat="1" applyFont="1" applyFill="1" applyAlignment="1">
      <alignment horizontal="center" vertical="center"/>
    </xf>
    <xf numFmtId="177" fontId="27" fillId="5" borderId="0" xfId="1" applyNumberFormat="1" applyFont="1" applyFill="1" applyBorder="1" applyAlignment="1">
      <alignment horizontal="right" vertical="center"/>
    </xf>
    <xf numFmtId="177" fontId="25" fillId="5" borderId="0" xfId="1" applyNumberFormat="1" applyFont="1" applyFill="1" applyBorder="1" applyAlignment="1">
      <alignment vertical="center"/>
    </xf>
    <xf numFmtId="177" fontId="26" fillId="5" borderId="0" xfId="1" applyNumberFormat="1" applyFont="1" applyFill="1" applyBorder="1" applyAlignment="1">
      <alignment vertical="center"/>
    </xf>
    <xf numFmtId="177" fontId="11" fillId="4" borderId="0" xfId="1" applyNumberFormat="1" applyFont="1" applyFill="1" applyBorder="1" applyAlignment="1">
      <alignment horizontal="right" vertical="center"/>
    </xf>
    <xf numFmtId="177" fontId="25" fillId="4" borderId="0" xfId="1" applyNumberFormat="1" applyFont="1" applyFill="1" applyBorder="1" applyAlignment="1">
      <alignment vertical="center"/>
    </xf>
    <xf numFmtId="177" fontId="26" fillId="4" borderId="0" xfId="1" applyNumberFormat="1" applyFont="1" applyFill="1" applyBorder="1" applyAlignment="1">
      <alignment vertical="center"/>
    </xf>
    <xf numFmtId="177" fontId="27" fillId="4" borderId="0" xfId="1" applyNumberFormat="1" applyFont="1" applyFill="1" applyBorder="1" applyAlignment="1">
      <alignment horizontal="right" vertical="center"/>
    </xf>
    <xf numFmtId="177" fontId="25" fillId="4" borderId="0" xfId="1" applyNumberFormat="1" applyFont="1" applyFill="1" applyAlignment="1">
      <alignment vertical="center"/>
    </xf>
    <xf numFmtId="0" fontId="14" fillId="0" borderId="0" xfId="1" applyFont="1"/>
    <xf numFmtId="178" fontId="16" fillId="0" borderId="0" xfId="1" applyNumberFormat="1" applyFont="1" applyAlignment="1">
      <alignment horizontal="left"/>
    </xf>
    <xf numFmtId="177" fontId="9" fillId="0" borderId="0" xfId="4" applyNumberFormat="1" applyFont="1" applyAlignment="1">
      <alignment horizontal="right" vertical="center"/>
    </xf>
    <xf numFmtId="178" fontId="32" fillId="3" borderId="0" xfId="1" applyNumberFormat="1" applyFont="1" applyFill="1" applyBorder="1" applyAlignment="1">
      <alignment horizontal="center"/>
    </xf>
    <xf numFmtId="41" fontId="32" fillId="3" borderId="0" xfId="4" applyFont="1" applyFill="1" applyBorder="1" applyAlignment="1">
      <alignment horizontal="right" vertical="center"/>
    </xf>
    <xf numFmtId="41" fontId="32" fillId="3" borderId="0" xfId="4" applyFont="1" applyFill="1" applyBorder="1" applyAlignment="1">
      <alignment horizontal="center" vertical="center"/>
    </xf>
    <xf numFmtId="180" fontId="32" fillId="3" borderId="0" xfId="4" applyNumberFormat="1" applyFont="1" applyFill="1" applyBorder="1" applyAlignment="1">
      <alignment horizontal="center" vertical="center"/>
    </xf>
    <xf numFmtId="178" fontId="9" fillId="0" borderId="0" xfId="4" applyNumberFormat="1" applyFont="1" applyAlignment="1">
      <alignment vertical="center"/>
    </xf>
    <xf numFmtId="0" fontId="17" fillId="0" borderId="0" xfId="8" applyFont="1" applyAlignment="1">
      <alignment vertical="center"/>
    </xf>
    <xf numFmtId="41" fontId="34" fillId="0" borderId="0" xfId="4" applyFont="1" applyFill="1" applyBorder="1" applyAlignment="1">
      <alignment vertical="center"/>
    </xf>
    <xf numFmtId="49" fontId="35" fillId="0" borderId="0" xfId="7" applyNumberFormat="1" applyFont="1" applyAlignment="1">
      <alignment horizontal="right" vertical="center"/>
    </xf>
    <xf numFmtId="41" fontId="34" fillId="0" borderId="0" xfId="4" applyFont="1" applyFill="1" applyBorder="1" applyAlignment="1">
      <alignment horizontal="right" vertical="center"/>
    </xf>
    <xf numFmtId="177" fontId="36" fillId="4" borderId="0" xfId="4" applyNumberFormat="1" applyFont="1" applyFill="1" applyBorder="1" applyAlignment="1">
      <alignment horizontal="right" vertical="center"/>
    </xf>
    <xf numFmtId="177" fontId="34" fillId="0" borderId="0" xfId="4" applyNumberFormat="1" applyFont="1" applyFill="1" applyBorder="1" applyAlignment="1">
      <alignment horizontal="right" vertical="center"/>
    </xf>
    <xf numFmtId="177" fontId="37" fillId="0" borderId="0" xfId="7" applyNumberFormat="1" applyFont="1" applyAlignment="1">
      <alignment vertical="center"/>
    </xf>
    <xf numFmtId="177" fontId="39" fillId="5" borderId="0" xfId="1" applyNumberFormat="1" applyFont="1" applyFill="1" applyBorder="1" applyAlignment="1">
      <alignment horizontal="right" vertical="center"/>
    </xf>
    <xf numFmtId="177" fontId="39" fillId="5" borderId="0" xfId="4" applyNumberFormat="1" applyFont="1" applyFill="1" applyBorder="1" applyAlignment="1">
      <alignment horizontal="right" vertical="center"/>
    </xf>
    <xf numFmtId="9" fontId="39" fillId="4" borderId="0" xfId="3" applyFont="1" applyFill="1" applyBorder="1" applyAlignment="1">
      <alignment horizontal="right" vertical="center"/>
    </xf>
    <xf numFmtId="177" fontId="36" fillId="4" borderId="0" xfId="1" applyNumberFormat="1" applyFont="1" applyFill="1" applyBorder="1" applyAlignment="1">
      <alignment horizontal="right" vertical="center"/>
    </xf>
    <xf numFmtId="177" fontId="34" fillId="0" borderId="0" xfId="1" applyNumberFormat="1" applyFont="1" applyFill="1" applyBorder="1" applyAlignment="1">
      <alignment horizontal="right" vertical="center"/>
    </xf>
    <xf numFmtId="177" fontId="34" fillId="0" borderId="0" xfId="1" applyNumberFormat="1" applyFont="1" applyFill="1" applyAlignment="1">
      <alignment horizontal="right" vertical="center"/>
    </xf>
    <xf numFmtId="177" fontId="39" fillId="5" borderId="0" xfId="9" applyNumberFormat="1" applyFont="1" applyFill="1" applyBorder="1" applyAlignment="1" applyProtection="1">
      <alignment horizontal="right" vertical="center"/>
    </xf>
    <xf numFmtId="3" fontId="9" fillId="0" borderId="0" xfId="4" applyNumberFormat="1" applyFont="1" applyFill="1" applyBorder="1" applyAlignment="1">
      <alignment vertical="center"/>
    </xf>
    <xf numFmtId="3" fontId="9" fillId="0" borderId="0" xfId="4" applyNumberFormat="1" applyFont="1" applyFill="1" applyBorder="1" applyAlignment="1">
      <alignment horizontal="right" vertical="center"/>
    </xf>
    <xf numFmtId="41" fontId="34" fillId="0" borderId="0" xfId="4" applyFont="1" applyBorder="1" applyAlignment="1">
      <alignment horizontal="center" vertical="center"/>
    </xf>
    <xf numFmtId="41" fontId="34" fillId="0" borderId="0" xfId="4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41" fontId="36" fillId="4" borderId="0" xfId="4" applyFont="1" applyFill="1" applyBorder="1" applyAlignment="1">
      <alignment horizontal="right" vertical="center"/>
    </xf>
    <xf numFmtId="41" fontId="40" fillId="0" borderId="0" xfId="4" applyFont="1" applyFill="1" applyBorder="1" applyAlignment="1" applyProtection="1">
      <alignment horizontal="right" vertical="center"/>
    </xf>
    <xf numFmtId="41" fontId="9" fillId="0" borderId="0" xfId="4" applyFont="1" applyFill="1" applyBorder="1" applyAlignment="1">
      <alignment horizontal="right" vertical="center"/>
    </xf>
    <xf numFmtId="49" fontId="23" fillId="0" borderId="0" xfId="1" applyNumberFormat="1" applyFont="1" applyFill="1" applyBorder="1" applyAlignment="1">
      <alignment horizontal="right" vertical="center"/>
    </xf>
    <xf numFmtId="177" fontId="32" fillId="3" borderId="0" xfId="1" applyNumberFormat="1" applyFont="1" applyFill="1" applyBorder="1" applyAlignment="1">
      <alignment vertical="center"/>
    </xf>
    <xf numFmtId="178" fontId="41" fillId="0" borderId="0" xfId="2" applyFont="1" applyAlignment="1">
      <alignment horizontal="left" vertical="center"/>
    </xf>
    <xf numFmtId="177" fontId="32" fillId="3" borderId="0" xfId="1" applyNumberFormat="1" applyFont="1" applyFill="1" applyBorder="1" applyAlignment="1">
      <alignment horizontal="center" vertical="center"/>
    </xf>
    <xf numFmtId="0" fontId="42" fillId="0" borderId="0" xfId="1" applyFont="1"/>
    <xf numFmtId="41" fontId="23" fillId="0" borderId="0" xfId="4" applyFont="1" applyAlignment="1">
      <alignment horizontal="right" vertical="center"/>
    </xf>
    <xf numFmtId="41" fontId="23" fillId="0" borderId="0" xfId="4" applyFont="1" applyFill="1" applyBorder="1" applyAlignment="1">
      <alignment horizontal="right" vertical="center"/>
    </xf>
    <xf numFmtId="49" fontId="43" fillId="0" borderId="0" xfId="7" applyNumberFormat="1" applyFont="1" applyAlignment="1">
      <alignment horizontal="left" vertical="center"/>
    </xf>
    <xf numFmtId="176" fontId="43" fillId="0" borderId="0" xfId="7" applyNumberFormat="1" applyFont="1" applyAlignment="1">
      <alignment vertical="center"/>
    </xf>
    <xf numFmtId="177" fontId="9" fillId="0" borderId="0" xfId="4" applyNumberFormat="1" applyFont="1" applyBorder="1" applyAlignment="1">
      <alignment vertical="center"/>
    </xf>
    <xf numFmtId="49" fontId="43" fillId="0" borderId="0" xfId="7" applyNumberFormat="1" applyFont="1" applyAlignment="1">
      <alignment horizontal="center" vertical="center"/>
    </xf>
    <xf numFmtId="176" fontId="43" fillId="0" borderId="0" xfId="7" applyNumberFormat="1" applyFont="1" applyAlignment="1">
      <alignment horizontal="left" vertical="center" wrapText="1"/>
    </xf>
    <xf numFmtId="177" fontId="20" fillId="0" borderId="0" xfId="1" applyNumberFormat="1" applyFont="1" applyFill="1" applyBorder="1" applyAlignment="1">
      <alignment vertical="center"/>
    </xf>
    <xf numFmtId="41" fontId="9" fillId="0" borderId="0" xfId="4" applyFont="1" applyBorder="1" applyAlignment="1">
      <alignment horizontal="right" vertical="center"/>
    </xf>
    <xf numFmtId="177" fontId="6" fillId="0" borderId="0" xfId="4" applyNumberFormat="1" applyFont="1" applyBorder="1" applyAlignment="1">
      <alignment vertical="center"/>
    </xf>
    <xf numFmtId="49" fontId="43" fillId="0" borderId="0" xfId="7" applyNumberFormat="1" applyFont="1" applyAlignment="1">
      <alignment horizontal="right" vertical="center"/>
    </xf>
    <xf numFmtId="177" fontId="6" fillId="0" borderId="0" xfId="4" applyNumberFormat="1" applyFont="1" applyFill="1" applyBorder="1" applyAlignment="1">
      <alignment horizontal="right" vertical="center"/>
    </xf>
    <xf numFmtId="177" fontId="6" fillId="0" borderId="0" xfId="4" applyNumberFormat="1" applyFont="1" applyBorder="1" applyAlignment="1">
      <alignment horizontal="right" vertical="center"/>
    </xf>
    <xf numFmtId="177" fontId="23" fillId="0" borderId="0" xfId="1" applyNumberFormat="1" applyFont="1" applyAlignment="1">
      <alignment horizontal="right" vertical="center"/>
    </xf>
    <xf numFmtId="41" fontId="23" fillId="0" borderId="0" xfId="5" applyFont="1" applyAlignment="1">
      <alignment horizontal="right" vertical="center"/>
    </xf>
    <xf numFmtId="41" fontId="32" fillId="3" borderId="0" xfId="5" applyFont="1" applyFill="1" applyBorder="1" applyAlignment="1">
      <alignment horizontal="center" vertical="center"/>
    </xf>
    <xf numFmtId="177" fontId="25" fillId="5" borderId="0" xfId="1" applyNumberFormat="1" applyFont="1" applyFill="1" applyBorder="1" applyAlignment="1">
      <alignment horizontal="right" vertical="center"/>
    </xf>
    <xf numFmtId="177" fontId="36" fillId="5" borderId="0" xfId="1" applyNumberFormat="1" applyFont="1" applyFill="1" applyBorder="1" applyAlignment="1">
      <alignment horizontal="right" vertical="center"/>
    </xf>
    <xf numFmtId="177" fontId="36" fillId="5" borderId="0" xfId="5" applyNumberFormat="1" applyFont="1" applyFill="1" applyBorder="1" applyAlignment="1">
      <alignment horizontal="right" vertical="center"/>
    </xf>
    <xf numFmtId="177" fontId="25" fillId="4" borderId="0" xfId="1" applyNumberFormat="1" applyFont="1" applyFill="1" applyBorder="1" applyAlignment="1">
      <alignment horizontal="right" vertical="center"/>
    </xf>
    <xf numFmtId="177" fontId="23" fillId="4" borderId="0" xfId="1" applyNumberFormat="1" applyFont="1" applyFill="1" applyBorder="1" applyAlignment="1">
      <alignment vertical="center"/>
    </xf>
    <xf numFmtId="177" fontId="36" fillId="4" borderId="0" xfId="5" applyNumberFormat="1" applyFont="1" applyFill="1" applyBorder="1" applyAlignment="1">
      <alignment horizontal="right" vertical="center"/>
    </xf>
    <xf numFmtId="177" fontId="23" fillId="0" borderId="0" xfId="1" applyNumberFormat="1" applyFont="1" applyBorder="1" applyAlignment="1">
      <alignment horizontal="right" vertical="center"/>
    </xf>
    <xf numFmtId="177" fontId="34" fillId="0" borderId="0" xfId="4" applyNumberFormat="1" applyFont="1" applyBorder="1" applyAlignment="1">
      <alignment horizontal="right" vertical="center"/>
    </xf>
    <xf numFmtId="177" fontId="36" fillId="5" borderId="0" xfId="4" applyNumberFormat="1" applyFont="1" applyFill="1" applyBorder="1" applyAlignment="1">
      <alignment horizontal="right" vertical="center"/>
    </xf>
    <xf numFmtId="177" fontId="26" fillId="0" borderId="0" xfId="1" applyNumberFormat="1" applyFont="1" applyFill="1" applyAlignment="1">
      <alignment vertical="center"/>
    </xf>
    <xf numFmtId="177" fontId="34" fillId="4" borderId="0" xfId="4" applyNumberFormat="1" applyFont="1" applyFill="1" applyBorder="1" applyAlignment="1">
      <alignment horizontal="right" vertical="center"/>
    </xf>
    <xf numFmtId="177" fontId="25" fillId="0" borderId="0" xfId="1" applyNumberFormat="1" applyFont="1" applyFill="1" applyBorder="1" applyAlignment="1">
      <alignment horizontal="right" vertical="center"/>
    </xf>
    <xf numFmtId="177" fontId="23" fillId="0" borderId="0" xfId="4" applyNumberFormat="1" applyFont="1" applyFill="1" applyBorder="1" applyAlignment="1">
      <alignment vertical="center"/>
    </xf>
    <xf numFmtId="177" fontId="34" fillId="0" borderId="0" xfId="1" applyNumberFormat="1" applyFont="1" applyAlignment="1">
      <alignment horizontal="right" vertical="center"/>
    </xf>
    <xf numFmtId="177" fontId="34" fillId="0" borderId="0" xfId="1" applyNumberFormat="1" applyFont="1" applyBorder="1" applyAlignment="1">
      <alignment horizontal="right" vertical="center"/>
    </xf>
    <xf numFmtId="177" fontId="34" fillId="4" borderId="0" xfId="1" applyNumberFormat="1" applyFont="1" applyFill="1" applyBorder="1" applyAlignment="1">
      <alignment horizontal="right" vertical="center"/>
    </xf>
    <xf numFmtId="177" fontId="23" fillId="0" borderId="0" xfId="1" applyNumberFormat="1" applyFont="1" applyBorder="1" applyAlignment="1">
      <alignment vertical="center"/>
    </xf>
    <xf numFmtId="177" fontId="28" fillId="0" borderId="0" xfId="1" applyNumberFormat="1" applyFont="1" applyBorder="1" applyAlignment="1">
      <alignment vertical="center"/>
    </xf>
    <xf numFmtId="176" fontId="23" fillId="0" borderId="0" xfId="1" applyNumberFormat="1" applyFont="1" applyFill="1" applyBorder="1" applyAlignment="1">
      <alignment horizontal="right" vertical="center"/>
    </xf>
    <xf numFmtId="176" fontId="45" fillId="0" borderId="0" xfId="9" applyNumberFormat="1" applyFont="1" applyFill="1" applyBorder="1" applyAlignment="1" applyProtection="1">
      <alignment vertical="center"/>
    </xf>
    <xf numFmtId="41" fontId="45" fillId="0" borderId="0" xfId="9" applyNumberFormat="1" applyFont="1" applyFill="1" applyBorder="1" applyAlignment="1" applyProtection="1">
      <alignment vertical="center"/>
    </xf>
    <xf numFmtId="41" fontId="23" fillId="0" borderId="0" xfId="5" applyFont="1" applyFill="1" applyAlignment="1">
      <alignment vertical="center"/>
    </xf>
    <xf numFmtId="41" fontId="32" fillId="3" borderId="0" xfId="1" applyNumberFormat="1" applyFont="1" applyFill="1" applyBorder="1" applyAlignment="1">
      <alignment horizontal="center" vertical="center"/>
    </xf>
    <xf numFmtId="178" fontId="32" fillId="3" borderId="0" xfId="1" applyNumberFormat="1" applyFont="1" applyFill="1" applyBorder="1" applyAlignment="1">
      <alignment horizontal="center" vertical="center"/>
    </xf>
    <xf numFmtId="178" fontId="36" fillId="0" borderId="1" xfId="1" applyNumberFormat="1" applyFont="1" applyFill="1" applyBorder="1"/>
    <xf numFmtId="178" fontId="9" fillId="0" borderId="0" xfId="1" applyNumberFormat="1" applyFont="1" applyBorder="1" applyAlignment="1">
      <alignment horizontal="left" vertical="center" indent="1"/>
    </xf>
    <xf numFmtId="41" fontId="36" fillId="0" borderId="0" xfId="4" applyFont="1" applyBorder="1" applyAlignment="1">
      <alignment horizontal="center" vertical="center"/>
    </xf>
    <xf numFmtId="41" fontId="36" fillId="0" borderId="1" xfId="4" applyFont="1" applyFill="1" applyBorder="1" applyAlignment="1">
      <alignment horizontal="center" vertical="center"/>
    </xf>
    <xf numFmtId="41" fontId="9" fillId="0" borderId="0" xfId="4" applyFont="1" applyBorder="1" applyAlignment="1">
      <alignment horizontal="center" vertical="center"/>
    </xf>
    <xf numFmtId="41" fontId="16" fillId="4" borderId="0" xfId="4" applyFont="1" applyFill="1" applyBorder="1" applyAlignment="1">
      <alignment horizontal="right" vertical="center"/>
    </xf>
    <xf numFmtId="41" fontId="21" fillId="0" borderId="0" xfId="4" applyFont="1" applyFill="1" applyBorder="1" applyAlignment="1" applyProtection="1">
      <alignment horizontal="right" vertical="center"/>
    </xf>
    <xf numFmtId="41" fontId="9" fillId="0" borderId="0" xfId="4" applyFont="1" applyAlignment="1">
      <alignment vertical="center"/>
    </xf>
    <xf numFmtId="177" fontId="9" fillId="0" borderId="0" xfId="4" applyNumberFormat="1" applyFont="1" applyBorder="1" applyAlignment="1">
      <alignment horizontal="right" vertical="center"/>
    </xf>
    <xf numFmtId="178" fontId="16" fillId="0" borderId="1" xfId="1" applyNumberFormat="1" applyFont="1" applyFill="1" applyBorder="1"/>
    <xf numFmtId="178" fontId="48" fillId="0" borderId="0" xfId="2" applyFont="1" applyAlignment="1">
      <alignment horizontal="left" vertical="center"/>
    </xf>
    <xf numFmtId="49" fontId="23" fillId="0" borderId="0" xfId="1" applyNumberFormat="1" applyFont="1" applyAlignment="1">
      <alignment horizontal="center" vertical="center"/>
    </xf>
    <xf numFmtId="49" fontId="23" fillId="0" borderId="0" xfId="1" applyNumberFormat="1" applyFont="1" applyBorder="1" applyAlignment="1">
      <alignment horizontal="center" vertical="center"/>
    </xf>
    <xf numFmtId="49" fontId="28" fillId="0" borderId="0" xfId="1" applyNumberFormat="1" applyFont="1" applyAlignment="1">
      <alignment horizontal="center" vertical="center"/>
    </xf>
    <xf numFmtId="49" fontId="23" fillId="0" borderId="0" xfId="1" applyNumberFormat="1" applyFont="1" applyFill="1" applyBorder="1" applyAlignment="1">
      <alignment horizontal="center" vertical="center"/>
    </xf>
    <xf numFmtId="177" fontId="23" fillId="0" borderId="0" xfId="1" applyNumberFormat="1" applyFont="1" applyFill="1" applyBorder="1" applyAlignment="1">
      <alignment horizontal="center" vertical="center"/>
    </xf>
    <xf numFmtId="177" fontId="23" fillId="0" borderId="0" xfId="1" applyNumberFormat="1" applyFont="1" applyBorder="1" applyAlignment="1">
      <alignment horizontal="center" vertical="center"/>
    </xf>
    <xf numFmtId="0" fontId="50" fillId="2" borderId="0" xfId="1" applyFont="1" applyFill="1" applyAlignment="1">
      <alignment horizontal="center"/>
    </xf>
    <xf numFmtId="0" fontId="51" fillId="0" borderId="0" xfId="1" applyFont="1" applyFill="1" applyAlignment="1"/>
    <xf numFmtId="0" fontId="52" fillId="0" borderId="0" xfId="1" applyFont="1" applyFill="1" applyAlignment="1"/>
    <xf numFmtId="0" fontId="50" fillId="0" borderId="0" xfId="1" applyFont="1" applyFill="1" applyAlignment="1">
      <alignment horizontal="center"/>
    </xf>
    <xf numFmtId="0" fontId="50" fillId="0" borderId="0" xfId="1" applyFont="1"/>
    <xf numFmtId="0" fontId="53" fillId="2" borderId="0" xfId="1" applyFont="1" applyFill="1" applyAlignment="1">
      <alignment horizontal="center"/>
    </xf>
    <xf numFmtId="0" fontId="53" fillId="0" borderId="0" xfId="0" applyFont="1"/>
    <xf numFmtId="0" fontId="53" fillId="2" borderId="0" xfId="0" applyFont="1" applyFill="1"/>
    <xf numFmtId="0" fontId="54" fillId="0" borderId="0" xfId="0" applyFont="1"/>
    <xf numFmtId="178" fontId="23" fillId="0" borderId="0" xfId="1" applyNumberFormat="1" applyFont="1" applyBorder="1" applyAlignment="1">
      <alignment horizontal="left" vertical="center" wrapText="1"/>
    </xf>
    <xf numFmtId="177" fontId="28" fillId="0" borderId="0" xfId="1" applyNumberFormat="1" applyFont="1" applyAlignment="1">
      <alignment vertical="center"/>
    </xf>
    <xf numFmtId="177" fontId="28" fillId="0" borderId="0" xfId="1" applyNumberFormat="1" applyFont="1" applyAlignment="1">
      <alignment horizontal="right" vertical="center"/>
    </xf>
    <xf numFmtId="41" fontId="34" fillId="0" borderId="0" xfId="4" applyFont="1" applyBorder="1" applyAlignment="1">
      <alignment horizontal="right" vertical="center"/>
    </xf>
    <xf numFmtId="178" fontId="25" fillId="0" borderId="0" xfId="1" applyNumberFormat="1" applyFont="1" applyAlignment="1">
      <alignment horizontal="center" vertical="center"/>
    </xf>
    <xf numFmtId="177" fontId="18" fillId="0" borderId="0" xfId="4" applyNumberFormat="1" applyFont="1" applyFill="1" applyBorder="1" applyAlignment="1">
      <alignment vertical="center"/>
    </xf>
    <xf numFmtId="177" fontId="38" fillId="0" borderId="0" xfId="1" applyNumberFormat="1" applyFont="1" applyFill="1" applyAlignment="1">
      <alignment vertical="center"/>
    </xf>
    <xf numFmtId="0" fontId="24" fillId="3" borderId="0" xfId="1" applyFont="1" applyFill="1" applyBorder="1" applyAlignment="1">
      <alignment horizontal="right" vertical="center"/>
    </xf>
    <xf numFmtId="49" fontId="23" fillId="3" borderId="0" xfId="1" applyNumberFormat="1" applyFont="1" applyFill="1" applyBorder="1" applyAlignment="1">
      <alignment horizontal="right" vertical="center"/>
    </xf>
    <xf numFmtId="0" fontId="23" fillId="3" borderId="0" xfId="1" applyFont="1" applyFill="1" applyBorder="1" applyAlignment="1">
      <alignment horizontal="right" vertical="center"/>
    </xf>
    <xf numFmtId="0" fontId="23" fillId="0" borderId="0" xfId="1" applyFont="1" applyBorder="1" applyAlignment="1">
      <alignment horizontal="left" vertical="center"/>
    </xf>
    <xf numFmtId="0" fontId="23" fillId="0" borderId="0" xfId="1" applyFont="1" applyFill="1" applyBorder="1" applyAlignment="1">
      <alignment horizontal="left" vertical="center"/>
    </xf>
    <xf numFmtId="0" fontId="25" fillId="4" borderId="0" xfId="1" applyFont="1" applyFill="1" applyBorder="1" applyAlignment="1">
      <alignment horizontal="left" vertical="center"/>
    </xf>
    <xf numFmtId="0" fontId="25" fillId="4" borderId="0" xfId="1" applyFont="1" applyFill="1" applyBorder="1" applyAlignment="1">
      <alignment vertical="center"/>
    </xf>
    <xf numFmtId="177" fontId="26" fillId="0" borderId="0" xfId="1" applyNumberFormat="1" applyFont="1" applyFill="1" applyBorder="1" applyAlignment="1">
      <alignment horizontal="right" vertical="center"/>
    </xf>
    <xf numFmtId="176" fontId="24" fillId="0" borderId="0" xfId="1" applyNumberFormat="1" applyFont="1" applyBorder="1" applyAlignment="1">
      <alignment horizontal="right" vertical="center"/>
    </xf>
    <xf numFmtId="49" fontId="23" fillId="0" borderId="0" xfId="1" applyNumberFormat="1" applyFont="1" applyBorder="1" applyAlignment="1">
      <alignment horizontal="right" vertical="center"/>
    </xf>
    <xf numFmtId="176" fontId="24" fillId="0" borderId="0" xfId="1" applyNumberFormat="1" applyFont="1" applyAlignment="1">
      <alignment horizontal="right" vertical="center"/>
    </xf>
    <xf numFmtId="49" fontId="28" fillId="0" borderId="0" xfId="1" applyNumberFormat="1" applyFont="1" applyAlignment="1">
      <alignment horizontal="right" vertical="center"/>
    </xf>
    <xf numFmtId="177" fontId="28" fillId="0" borderId="0" xfId="1" applyNumberFormat="1" applyFont="1" applyFill="1" applyAlignment="1">
      <alignment vertical="center"/>
    </xf>
    <xf numFmtId="0" fontId="16" fillId="0" borderId="2" xfId="1" applyFont="1" applyBorder="1" applyAlignment="1">
      <alignment horizontal="left" vertical="center"/>
    </xf>
    <xf numFmtId="178" fontId="36" fillId="0" borderId="2" xfId="2" applyFont="1" applyBorder="1">
      <alignment horizontal="right" vertical="center"/>
    </xf>
    <xf numFmtId="0" fontId="16" fillId="0" borderId="1" xfId="1" applyFont="1" applyBorder="1" applyAlignment="1">
      <alignment horizontal="left" vertical="center"/>
    </xf>
    <xf numFmtId="178" fontId="36" fillId="0" borderId="1" xfId="2" applyFont="1" applyBorder="1">
      <alignment horizontal="right" vertical="center"/>
    </xf>
    <xf numFmtId="0" fontId="49" fillId="0" borderId="3" xfId="1" applyFont="1" applyBorder="1" applyAlignment="1">
      <alignment horizontal="left" vertical="center"/>
    </xf>
    <xf numFmtId="178" fontId="47" fillId="0" borderId="3" xfId="2" applyFont="1" applyBorder="1">
      <alignment horizontal="right" vertical="center"/>
    </xf>
    <xf numFmtId="0" fontId="49" fillId="0" borderId="2" xfId="1" applyFont="1" applyBorder="1" applyAlignment="1">
      <alignment horizontal="left" vertical="center"/>
    </xf>
    <xf numFmtId="178" fontId="47" fillId="0" borderId="2" xfId="2" applyFont="1" applyBorder="1">
      <alignment horizontal="right" vertical="center"/>
    </xf>
    <xf numFmtId="0" fontId="16" fillId="0" borderId="3" xfId="1" applyFont="1" applyBorder="1" applyAlignment="1">
      <alignment horizontal="left" vertical="center"/>
    </xf>
    <xf numFmtId="178" fontId="36" fillId="0" borderId="3" xfId="2" applyFont="1" applyBorder="1">
      <alignment horizontal="right" vertical="center"/>
    </xf>
    <xf numFmtId="177" fontId="6" fillId="0" borderId="0" xfId="1" applyNumberFormat="1" applyFont="1" applyBorder="1" applyAlignment="1">
      <alignment vertical="center"/>
    </xf>
    <xf numFmtId="178" fontId="43" fillId="0" borderId="0" xfId="1" applyNumberFormat="1" applyFont="1" applyBorder="1" applyAlignment="1">
      <alignment horizontal="left" vertical="center" wrapText="1"/>
    </xf>
    <xf numFmtId="41" fontId="23" fillId="0" borderId="0" xfId="1" applyNumberFormat="1" applyFont="1" applyFill="1" applyAlignment="1">
      <alignment vertical="center"/>
    </xf>
    <xf numFmtId="49" fontId="23" fillId="0" borderId="0" xfId="1" applyNumberFormat="1" applyFont="1" applyFill="1" applyAlignment="1">
      <alignment horizontal="center" vertical="center"/>
    </xf>
    <xf numFmtId="41" fontId="23" fillId="0" borderId="0" xfId="4" applyFont="1" applyFill="1" applyAlignment="1">
      <alignment vertical="center"/>
    </xf>
    <xf numFmtId="49" fontId="28" fillId="0" borderId="0" xfId="1" applyNumberFormat="1" applyFont="1" applyFill="1" applyAlignment="1">
      <alignment horizontal="center" vertical="center"/>
    </xf>
    <xf numFmtId="41" fontId="28" fillId="0" borderId="0" xfId="4" applyFont="1" applyAlignment="1">
      <alignment vertical="center"/>
    </xf>
    <xf numFmtId="41" fontId="25" fillId="0" borderId="0" xfId="5" applyFont="1" applyAlignment="1">
      <alignment horizontal="center" vertical="center"/>
    </xf>
    <xf numFmtId="0" fontId="44" fillId="3" borderId="0" xfId="1" applyFont="1" applyFill="1" applyBorder="1" applyAlignment="1">
      <alignment horizontal="right" vertical="center"/>
    </xf>
    <xf numFmtId="49" fontId="44" fillId="3" borderId="0" xfId="1" applyNumberFormat="1" applyFont="1" applyFill="1" applyBorder="1" applyAlignment="1">
      <alignment horizontal="right" vertical="center"/>
    </xf>
    <xf numFmtId="177" fontId="23" fillId="0" borderId="0" xfId="1" applyNumberFormat="1" applyFont="1" applyFill="1" applyBorder="1" applyAlignment="1">
      <alignment horizontal="right" vertical="center"/>
    </xf>
    <xf numFmtId="176" fontId="23" fillId="0" borderId="0" xfId="1" applyNumberFormat="1" applyFont="1" applyBorder="1" applyAlignment="1">
      <alignment horizontal="right" vertical="center"/>
    </xf>
    <xf numFmtId="176" fontId="25" fillId="4" borderId="0" xfId="7" applyNumberFormat="1" applyFont="1" applyFill="1" applyAlignment="1">
      <alignment horizontal="center" vertical="center"/>
    </xf>
    <xf numFmtId="176" fontId="32" fillId="3" borderId="0" xfId="7" applyNumberFormat="1" applyFont="1" applyFill="1" applyAlignment="1">
      <alignment horizontal="center" vertical="center"/>
    </xf>
    <xf numFmtId="176" fontId="46" fillId="0" borderId="0" xfId="7" applyNumberFormat="1" applyFont="1" applyAlignment="1">
      <alignment horizontal="center" vertical="center"/>
    </xf>
    <xf numFmtId="176" fontId="25" fillId="0" borderId="0" xfId="7" applyNumberFormat="1" applyFont="1" applyAlignment="1">
      <alignment horizontal="center" vertical="center"/>
    </xf>
    <xf numFmtId="178" fontId="25" fillId="0" borderId="0" xfId="1" applyNumberFormat="1" applyFont="1" applyAlignment="1">
      <alignment horizontal="center" vertical="center"/>
    </xf>
    <xf numFmtId="0" fontId="32" fillId="3" borderId="0" xfId="1" applyFont="1" applyFill="1" applyBorder="1" applyAlignment="1">
      <alignment vertical="center"/>
    </xf>
    <xf numFmtId="177" fontId="32" fillId="3" borderId="0" xfId="7" applyNumberFormat="1" applyFont="1" applyFill="1" applyAlignment="1">
      <alignment horizontal="center" vertical="center"/>
    </xf>
    <xf numFmtId="177" fontId="32" fillId="3" borderId="0" xfId="1" applyNumberFormat="1" applyFont="1" applyFill="1" applyBorder="1" applyAlignment="1">
      <alignment horizontal="center" vertical="center"/>
    </xf>
    <xf numFmtId="177" fontId="46" fillId="0" borderId="0" xfId="1" applyNumberFormat="1" applyFont="1" applyFill="1" applyAlignment="1">
      <alignment horizontal="center" vertical="center"/>
    </xf>
    <xf numFmtId="177" fontId="25" fillId="0" borderId="0" xfId="1" applyNumberFormat="1" applyFont="1" applyAlignment="1">
      <alignment horizontal="center" vertical="center"/>
    </xf>
    <xf numFmtId="178" fontId="15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178" fontId="16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15" fillId="0" borderId="0" xfId="1" applyFont="1" applyFill="1" applyAlignment="1">
      <alignment horizontal="center" vertical="center"/>
    </xf>
    <xf numFmtId="41" fontId="16" fillId="0" borderId="0" xfId="4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46" fillId="0" borderId="0" xfId="1" applyNumberFormat="1" applyFont="1" applyAlignment="1">
      <alignment horizontal="center" vertical="center"/>
    </xf>
  </cellXfs>
  <cellStyles count="10">
    <cellStyle name="_x000a_386grabber=M" xfId="1" xr:uid="{A00525EF-007B-46E8-B7A6-54CD915C839E}"/>
    <cellStyle name="Factsheet" xfId="2" xr:uid="{AD5C575C-8C61-43C9-BFCD-3B0A478EC771}"/>
    <cellStyle name="백분율" xfId="3" builtinId="5"/>
    <cellStyle name="쉼표 [0]" xfId="4" builtinId="6" customBuiltin="1"/>
    <cellStyle name="쉼표 [0] 2" xfId="5" xr:uid="{FED16C14-CD4A-408A-BB9A-658A2DF4A182}"/>
    <cellStyle name="표준" xfId="0" builtinId="0"/>
    <cellStyle name="표준 2" xfId="6" xr:uid="{A8C8CA65-21FA-4962-A0EB-59FFDBBA1FDC}"/>
    <cellStyle name="표준_2000년2월손익" xfId="7" xr:uid="{D245156F-04A1-45D1-84B7-21BDF5E46E70}"/>
    <cellStyle name="표준_부서별비용" xfId="8" xr:uid="{F503B9E2-877E-4B41-BA83-87163A9BC91D}"/>
    <cellStyle name="하이퍼링크" xfId="9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385417</xdr:colOff>
      <xdr:row>2</xdr:row>
      <xdr:rowOff>86250</xdr:rowOff>
    </xdr:from>
    <xdr:ext cx="1623714" cy="46079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937A09EB-73B7-9992-72A9-E4B3B92C6F33}"/>
            </a:ext>
          </a:extLst>
        </xdr:cNvPr>
        <xdr:cNvSpPr txBox="1">
          <a:spLocks noChangeArrowheads="1"/>
        </xdr:cNvSpPr>
      </xdr:nvSpPr>
      <xdr:spPr bwMode="auto">
        <a:xfrm>
          <a:off x="2804767" y="448200"/>
          <a:ext cx="1623714" cy="460790"/>
        </a:xfrm>
        <a:prstGeom prst="rect">
          <a:avLst/>
        </a:prstGeom>
        <a:noFill/>
        <a:ln w="12700" cap="rnd">
          <a:noFill/>
          <a:prstDash val="sysDot"/>
          <a:miter lim="800000"/>
          <a:headEnd/>
          <a:tailEnd/>
        </a:ln>
        <a:effectLst/>
      </xdr:spPr>
      <xdr:txBody>
        <a:bodyPr wrap="non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en-US" altLang="ko-KR" sz="1800" b="0" i="0" strike="noStrike">
              <a:solidFill>
                <a:schemeClr val="bg2">
                  <a:lumMod val="10000"/>
                </a:schemeClr>
              </a:solidFill>
              <a:latin typeface="+mn-lt"/>
              <a:ea typeface="Pretendard" panose="02000503000000020004" pitchFamily="2" charset="-127"/>
              <a:cs typeface="Pretendard" panose="02000503000000020004" pitchFamily="2" charset="-127"/>
            </a:rPr>
            <a:t>Disclaimer</a:t>
          </a:r>
        </a:p>
      </xdr:txBody>
    </xdr:sp>
    <xdr:clientData/>
  </xdr:oneCellAnchor>
  <xdr:twoCellAnchor editAs="oneCell">
    <xdr:from>
      <xdr:col>0</xdr:col>
      <xdr:colOff>542926</xdr:colOff>
      <xdr:row>7</xdr:row>
      <xdr:rowOff>42242</xdr:rowOff>
    </xdr:from>
    <xdr:to>
      <xdr:col>5</xdr:col>
      <xdr:colOff>810941</xdr:colOff>
      <xdr:row>23</xdr:row>
      <xdr:rowOff>83528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4FC360BB-ABD1-46F7-06AD-483191C6D544}"/>
            </a:ext>
          </a:extLst>
        </xdr:cNvPr>
        <xdr:cNvSpPr txBox="1">
          <a:spLocks noChangeArrowheads="1"/>
        </xdr:cNvSpPr>
      </xdr:nvSpPr>
      <xdr:spPr bwMode="auto">
        <a:xfrm>
          <a:off x="542926" y="1309067"/>
          <a:ext cx="6316390" cy="2936886"/>
        </a:xfrm>
        <a:prstGeom prst="rect">
          <a:avLst/>
        </a:prstGeom>
        <a:noFill/>
        <a:ln w="12700" cap="rnd">
          <a:noFill/>
          <a:prstDash val="sysDot"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ko-KR" sz="1600" b="0" i="0" strike="noStrike">
              <a:solidFill>
                <a:schemeClr val="bg2">
                  <a:lumMod val="10000"/>
                </a:schemeClr>
              </a:solidFill>
              <a:latin typeface="+mn-lt"/>
              <a:ea typeface="Pretendard" panose="02000503000000020004" pitchFamily="2" charset="-127"/>
              <a:cs typeface="Pretendard" panose="02000503000000020004" pitchFamily="2" charset="-127"/>
            </a:rPr>
            <a:t>The financial results for Q2</a:t>
          </a:r>
          <a:r>
            <a:rPr lang="en-US" altLang="ko-KR" sz="1600" b="0" i="0" strike="noStrike" baseline="0">
              <a:solidFill>
                <a:schemeClr val="bg2">
                  <a:lumMod val="10000"/>
                </a:schemeClr>
              </a:solidFill>
              <a:latin typeface="+mn-lt"/>
              <a:ea typeface="Pretendard" panose="02000503000000020004" pitchFamily="2" charset="-127"/>
              <a:cs typeface="Pretendard" panose="02000503000000020004" pitchFamily="2" charset="-127"/>
            </a:rPr>
            <a:t> FY</a:t>
          </a:r>
          <a:r>
            <a:rPr lang="en-US" altLang="ko-KR" sz="1600" b="0" i="0" strike="noStrike">
              <a:solidFill>
                <a:schemeClr val="bg2">
                  <a:lumMod val="10000"/>
                </a:schemeClr>
              </a:solidFill>
              <a:latin typeface="+mn-lt"/>
              <a:ea typeface="Pretendard" panose="02000503000000020004" pitchFamily="2" charset="-127"/>
              <a:cs typeface="Pretendard" panose="02000503000000020004" pitchFamily="2" charset="-127"/>
            </a:rPr>
            <a:t>2026 have been prepared on an unaudited basis, and may be subject to change during independent auditing process. </a:t>
          </a:r>
        </a:p>
        <a:p>
          <a:pPr algn="l" rtl="0">
            <a:defRPr sz="1000"/>
          </a:pPr>
          <a:endParaRPr lang="en-US" altLang="ko-KR" sz="1600" b="0" i="0" strike="noStrike">
            <a:solidFill>
              <a:schemeClr val="bg2">
                <a:lumMod val="10000"/>
              </a:schemeClr>
            </a:solidFill>
            <a:latin typeface="+mn-lt"/>
            <a:ea typeface="Pretendard" panose="02000503000000020004" pitchFamily="2" charset="-127"/>
            <a:cs typeface="Pretendard" panose="02000503000000020004" pitchFamily="2" charset="-127"/>
          </a:endParaRPr>
        </a:p>
        <a:p>
          <a:pPr algn="l" rtl="0">
            <a:defRPr sz="1000"/>
          </a:pPr>
          <a:r>
            <a:rPr lang="en-US" altLang="ko-KR" sz="1600" b="0" i="0" strike="noStrike">
              <a:solidFill>
                <a:schemeClr val="bg2">
                  <a:lumMod val="10000"/>
                </a:schemeClr>
              </a:solidFill>
              <a:latin typeface="+mn-lt"/>
              <a:ea typeface="Pretendard" panose="02000503000000020004" pitchFamily="2" charset="-127"/>
              <a:cs typeface="Pretendard" panose="02000503000000020004" pitchFamily="2" charset="-127"/>
            </a:rPr>
            <a:t>Please note that NC will not be responsible for individual investment decisions based on this material.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11</xdr:row>
      <xdr:rowOff>34179</xdr:rowOff>
    </xdr:from>
    <xdr:to>
      <xdr:col>2</xdr:col>
      <xdr:colOff>19050</xdr:colOff>
      <xdr:row>12</xdr:row>
      <xdr:rowOff>24653</xdr:rowOff>
    </xdr:to>
    <xdr:sp macro="" textlink="">
      <xdr:nvSpPr>
        <xdr:cNvPr id="65597" name="Line 9">
          <a:extLst>
            <a:ext uri="{FF2B5EF4-FFF2-40B4-BE49-F238E27FC236}">
              <a16:creationId xmlns:a16="http://schemas.microsoft.com/office/drawing/2014/main" id="{1668BB3B-3FCA-5E68-7509-F7B2149BBDC0}"/>
            </a:ext>
          </a:extLst>
        </xdr:cNvPr>
        <xdr:cNvSpPr>
          <a:spLocks noChangeShapeType="1"/>
        </xdr:cNvSpPr>
      </xdr:nvSpPr>
      <xdr:spPr bwMode="auto">
        <a:xfrm>
          <a:off x="1543050" y="2006414"/>
          <a:ext cx="0" cy="158563"/>
        </a:xfrm>
        <a:prstGeom prst="line">
          <a:avLst/>
        </a:prstGeom>
        <a:noFill/>
        <a:ln w="25400">
          <a:solidFill>
            <a:srgbClr val="1F497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238125</xdr:colOff>
      <xdr:row>11</xdr:row>
      <xdr:rowOff>34179</xdr:rowOff>
    </xdr:from>
    <xdr:to>
      <xdr:col>6</xdr:col>
      <xdr:colOff>238125</xdr:colOff>
      <xdr:row>12</xdr:row>
      <xdr:rowOff>24653</xdr:rowOff>
    </xdr:to>
    <xdr:sp macro="" textlink="">
      <xdr:nvSpPr>
        <xdr:cNvPr id="65601" name="Line 8">
          <a:extLst>
            <a:ext uri="{FF2B5EF4-FFF2-40B4-BE49-F238E27FC236}">
              <a16:creationId xmlns:a16="http://schemas.microsoft.com/office/drawing/2014/main" id="{6DC9F3E3-B788-4339-2652-62435552A73F}"/>
            </a:ext>
          </a:extLst>
        </xdr:cNvPr>
        <xdr:cNvSpPr>
          <a:spLocks noChangeShapeType="1"/>
        </xdr:cNvSpPr>
      </xdr:nvSpPr>
      <xdr:spPr bwMode="auto">
        <a:xfrm>
          <a:off x="4810125" y="2006414"/>
          <a:ext cx="0" cy="158563"/>
        </a:xfrm>
        <a:prstGeom prst="line">
          <a:avLst/>
        </a:prstGeom>
        <a:noFill/>
        <a:ln w="25400">
          <a:solidFill>
            <a:srgbClr val="1F497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123825</xdr:rowOff>
    </xdr:from>
    <xdr:to>
      <xdr:col>3</xdr:col>
      <xdr:colOff>0</xdr:colOff>
      <xdr:row>9</xdr:row>
      <xdr:rowOff>9525</xdr:rowOff>
    </xdr:to>
    <xdr:sp macro="" textlink="">
      <xdr:nvSpPr>
        <xdr:cNvPr id="65602" name="Line 10">
          <a:extLst>
            <a:ext uri="{FF2B5EF4-FFF2-40B4-BE49-F238E27FC236}">
              <a16:creationId xmlns:a16="http://schemas.microsoft.com/office/drawing/2014/main" id="{5E911A3E-BCB6-D2AC-DADD-0D8AF5DD87FA}"/>
            </a:ext>
          </a:extLst>
        </xdr:cNvPr>
        <xdr:cNvSpPr>
          <a:spLocks noChangeShapeType="1"/>
        </xdr:cNvSpPr>
      </xdr:nvSpPr>
      <xdr:spPr bwMode="auto">
        <a:xfrm>
          <a:off x="2286000" y="1438275"/>
          <a:ext cx="0" cy="228600"/>
        </a:xfrm>
        <a:prstGeom prst="line">
          <a:avLst/>
        </a:prstGeom>
        <a:noFill/>
        <a:ln w="25400">
          <a:solidFill>
            <a:srgbClr val="1F497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7</xdr:row>
      <xdr:rowOff>123825</xdr:rowOff>
    </xdr:from>
    <xdr:to>
      <xdr:col>5</xdr:col>
      <xdr:colOff>104775</xdr:colOff>
      <xdr:row>9</xdr:row>
      <xdr:rowOff>9525</xdr:rowOff>
    </xdr:to>
    <xdr:sp macro="" textlink="">
      <xdr:nvSpPr>
        <xdr:cNvPr id="65603" name="Line 11">
          <a:extLst>
            <a:ext uri="{FF2B5EF4-FFF2-40B4-BE49-F238E27FC236}">
              <a16:creationId xmlns:a16="http://schemas.microsoft.com/office/drawing/2014/main" id="{2D6FB9AB-DD76-29BA-9CCB-C6CBE63047E6}"/>
            </a:ext>
          </a:extLst>
        </xdr:cNvPr>
        <xdr:cNvSpPr>
          <a:spLocks noChangeShapeType="1"/>
        </xdr:cNvSpPr>
      </xdr:nvSpPr>
      <xdr:spPr bwMode="auto">
        <a:xfrm>
          <a:off x="3914775" y="1438275"/>
          <a:ext cx="0" cy="228600"/>
        </a:xfrm>
        <a:prstGeom prst="line">
          <a:avLst/>
        </a:prstGeom>
        <a:noFill/>
        <a:ln w="25400">
          <a:solidFill>
            <a:srgbClr val="1F497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440718</xdr:colOff>
      <xdr:row>4</xdr:row>
      <xdr:rowOff>105438</xdr:rowOff>
    </xdr:from>
    <xdr:to>
      <xdr:col>5</xdr:col>
      <xdr:colOff>469333</xdr:colOff>
      <xdr:row>7</xdr:row>
      <xdr:rowOff>126808</xdr:rowOff>
    </xdr:to>
    <xdr:sp macro="" textlink="">
      <xdr:nvSpPr>
        <xdr:cNvPr id="10" name="Rectangle 15">
          <a:extLst>
            <a:ext uri="{FF2B5EF4-FFF2-40B4-BE49-F238E27FC236}">
              <a16:creationId xmlns:a16="http://schemas.microsoft.com/office/drawing/2014/main" id="{115B83EB-213E-192F-0691-8DFFDEDCF15F}"/>
            </a:ext>
          </a:extLst>
        </xdr:cNvPr>
        <xdr:cNvSpPr>
          <a:spLocks noChangeArrowheads="1"/>
        </xdr:cNvSpPr>
      </xdr:nvSpPr>
      <xdr:spPr bwMode="auto">
        <a:xfrm>
          <a:off x="1970433" y="961611"/>
          <a:ext cx="2305050" cy="550379"/>
        </a:xfrm>
        <a:prstGeom prst="rect">
          <a:avLst/>
        </a:prstGeom>
        <a:solidFill>
          <a:srgbClr val="004C97"/>
        </a:solidFill>
        <a:ln w="28575">
          <a:solidFill>
            <a:sysClr val="windowText" lastClr="000000"/>
          </a:solidFill>
          <a:headEnd/>
          <a:tailEnd/>
        </a:ln>
        <a:effectLst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ko-KR" sz="1400" b="1" i="0" strike="noStrike">
              <a:solidFill>
                <a:schemeClr val="bg1"/>
              </a:solidFill>
              <a:latin typeface="Noto Sans CJK KR Medium" panose="020B0600000000000000" pitchFamily="34" charset="-127"/>
              <a:ea typeface="Noto Sans CJK KR Medium" panose="020B0600000000000000" pitchFamily="34" charset="-127"/>
              <a:cs typeface="Arial" pitchFamily="34" charset="0"/>
            </a:rPr>
            <a:t>NC Corp</a:t>
          </a:r>
          <a:r>
            <a:rPr lang="en-US" altLang="ko-KR" sz="1100" b="1" i="0" strike="noStrike">
              <a:solidFill>
                <a:schemeClr val="bg1"/>
              </a:solidFill>
              <a:latin typeface="Noto Sans CJK KR Medium" panose="020B0600000000000000" pitchFamily="34" charset="-127"/>
              <a:ea typeface="Noto Sans CJK KR Medium" panose="020B0600000000000000" pitchFamily="34" charset="-127"/>
              <a:cs typeface="Arial" pitchFamily="34" charset="0"/>
            </a:rPr>
            <a:t>.</a:t>
          </a:r>
        </a:p>
        <a:p>
          <a:pPr algn="ctr" rtl="0">
            <a:lnSpc>
              <a:spcPts val="1100"/>
            </a:lnSpc>
            <a:defRPr sz="1000"/>
          </a:pPr>
          <a:r>
            <a:rPr lang="en-US" altLang="ko-KR" sz="1050" b="0" i="0" strike="noStrike">
              <a:solidFill>
                <a:schemeClr val="bg1"/>
              </a:solidFill>
              <a:latin typeface="Noto Sans CJK KR Medium" panose="020B0600000000000000" pitchFamily="34" charset="-127"/>
              <a:ea typeface="Noto Sans CJK KR Medium" panose="020B0600000000000000" pitchFamily="34" charset="-127"/>
              <a:cs typeface="Arial" pitchFamily="34" charset="0"/>
            </a:rPr>
            <a:t>(Controlling Company</a:t>
          </a:r>
          <a:r>
            <a:rPr lang="en-US" altLang="ko-KR" sz="1100" b="1" i="0" strike="noStrike">
              <a:solidFill>
                <a:schemeClr val="bg1"/>
              </a:solidFill>
              <a:latin typeface="Noto Sans CJK KR Medium" panose="020B0600000000000000" pitchFamily="34" charset="-127"/>
              <a:ea typeface="Noto Sans CJK KR Medium" panose="020B0600000000000000" pitchFamily="34" charset="-127"/>
              <a:cs typeface="Arial" pitchFamily="34" charset="0"/>
            </a:rPr>
            <a:t>)</a:t>
          </a:r>
        </a:p>
      </xdr:txBody>
    </xdr:sp>
    <xdr:clientData/>
  </xdr:twoCellAnchor>
  <xdr:twoCellAnchor>
    <xdr:from>
      <xdr:col>0</xdr:col>
      <xdr:colOff>151992</xdr:colOff>
      <xdr:row>18</xdr:row>
      <xdr:rowOff>66155</xdr:rowOff>
    </xdr:from>
    <xdr:to>
      <xdr:col>3</xdr:col>
      <xdr:colOff>594792</xdr:colOff>
      <xdr:row>21</xdr:row>
      <xdr:rowOff>19804</xdr:rowOff>
    </xdr:to>
    <xdr:sp macro="" textlink="">
      <xdr:nvSpPr>
        <xdr:cNvPr id="59" name="Rectangle 13">
          <a:extLst>
            <a:ext uri="{FF2B5EF4-FFF2-40B4-BE49-F238E27FC236}">
              <a16:creationId xmlns:a16="http://schemas.microsoft.com/office/drawing/2014/main" id="{BA55615B-AB93-455B-B06A-2FCE4C66A492}"/>
            </a:ext>
          </a:extLst>
        </xdr:cNvPr>
        <xdr:cNvSpPr>
          <a:spLocks noChangeArrowheads="1"/>
        </xdr:cNvSpPr>
      </xdr:nvSpPr>
      <xdr:spPr bwMode="auto">
        <a:xfrm>
          <a:off x="151992" y="3215008"/>
          <a:ext cx="2728800" cy="457914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Taiwan (100%)</a:t>
          </a:r>
        </a:p>
      </xdr:txBody>
    </xdr:sp>
    <xdr:clientData/>
  </xdr:twoCellAnchor>
  <xdr:twoCellAnchor>
    <xdr:from>
      <xdr:col>0</xdr:col>
      <xdr:colOff>151992</xdr:colOff>
      <xdr:row>21</xdr:row>
      <xdr:rowOff>83257</xdr:rowOff>
    </xdr:from>
    <xdr:to>
      <xdr:col>3</xdr:col>
      <xdr:colOff>594792</xdr:colOff>
      <xdr:row>24</xdr:row>
      <xdr:rowOff>40269</xdr:rowOff>
    </xdr:to>
    <xdr:sp macro="" textlink="">
      <xdr:nvSpPr>
        <xdr:cNvPr id="60" name="Rectangle 22">
          <a:extLst>
            <a:ext uri="{FF2B5EF4-FFF2-40B4-BE49-F238E27FC236}">
              <a16:creationId xmlns:a16="http://schemas.microsoft.com/office/drawing/2014/main" id="{4343DE33-A478-4627-A4F5-06C5C7DE4A53}"/>
            </a:ext>
          </a:extLst>
        </xdr:cNvPr>
        <xdr:cNvSpPr>
          <a:spLocks noChangeArrowheads="1"/>
        </xdr:cNvSpPr>
      </xdr:nvSpPr>
      <xdr:spPr bwMode="auto">
        <a:xfrm>
          <a:off x="151992" y="3736375"/>
          <a:ext cx="2728800" cy="461276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Europe (100%)</a:t>
          </a:r>
          <a:endParaRPr lang="ko-KR" altLang="ko-KR" sz="1100" b="0" i="0" strike="noStrike">
            <a:solidFill>
              <a:sysClr val="windowText" lastClr="000000"/>
            </a:solidFill>
            <a:latin typeface="+mn-ea"/>
            <a:ea typeface="+mn-ea"/>
            <a:cs typeface="Arial"/>
          </a:endParaRPr>
        </a:p>
      </xdr:txBody>
    </xdr:sp>
    <xdr:clientData/>
  </xdr:twoCellAnchor>
  <xdr:twoCellAnchor>
    <xdr:from>
      <xdr:col>0</xdr:col>
      <xdr:colOff>158436</xdr:colOff>
      <xdr:row>8</xdr:row>
      <xdr:rowOff>103655</xdr:rowOff>
    </xdr:from>
    <xdr:to>
      <xdr:col>3</xdr:col>
      <xdr:colOff>601236</xdr:colOff>
      <xdr:row>11</xdr:row>
      <xdr:rowOff>57773</xdr:rowOff>
    </xdr:to>
    <xdr:sp macro="" textlink="">
      <xdr:nvSpPr>
        <xdr:cNvPr id="61" name="Rectangle 16">
          <a:extLst>
            <a:ext uri="{FF2B5EF4-FFF2-40B4-BE49-F238E27FC236}">
              <a16:creationId xmlns:a16="http://schemas.microsoft.com/office/drawing/2014/main" id="{D61D4727-F4F5-4C76-AF72-E62A390D004F}"/>
            </a:ext>
          </a:extLst>
        </xdr:cNvPr>
        <xdr:cNvSpPr>
          <a:spLocks noChangeArrowheads="1"/>
        </xdr:cNvSpPr>
      </xdr:nvSpPr>
      <xdr:spPr bwMode="auto">
        <a:xfrm>
          <a:off x="158436" y="1571626"/>
          <a:ext cx="2728800" cy="458382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ko-KR" sz="1100" b="1" i="0" strike="noStrike">
              <a:solidFill>
                <a:schemeClr val="tx1"/>
              </a:solidFill>
              <a:latin typeface="+mn-ea"/>
              <a:ea typeface="+mn-ea"/>
            </a:rPr>
            <a:t>Consolidated Subsidiaries</a:t>
          </a:r>
        </a:p>
      </xdr:txBody>
    </xdr:sp>
    <xdr:clientData/>
  </xdr:twoCellAnchor>
  <xdr:twoCellAnchor>
    <xdr:from>
      <xdr:col>4</xdr:col>
      <xdr:colOff>366193</xdr:colOff>
      <xdr:row>8</xdr:row>
      <xdr:rowOff>100207</xdr:rowOff>
    </xdr:from>
    <xdr:to>
      <xdr:col>8</xdr:col>
      <xdr:colOff>46071</xdr:colOff>
      <xdr:row>11</xdr:row>
      <xdr:rowOff>54325</xdr:rowOff>
    </xdr:to>
    <xdr:sp macro="" textlink="">
      <xdr:nvSpPr>
        <xdr:cNvPr id="62" name="Rectangle 17">
          <a:extLst>
            <a:ext uri="{FF2B5EF4-FFF2-40B4-BE49-F238E27FC236}">
              <a16:creationId xmlns:a16="http://schemas.microsoft.com/office/drawing/2014/main" id="{9E77A572-86BC-4336-AF24-762765A1A991}"/>
            </a:ext>
          </a:extLst>
        </xdr:cNvPr>
        <xdr:cNvSpPr>
          <a:spLocks noChangeArrowheads="1"/>
        </xdr:cNvSpPr>
      </xdr:nvSpPr>
      <xdr:spPr bwMode="auto">
        <a:xfrm>
          <a:off x="3414193" y="1565592"/>
          <a:ext cx="2727878" cy="459675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lnSpc>
              <a:spcPts val="1200"/>
            </a:lnSpc>
            <a:defRPr sz="1000"/>
          </a:pPr>
          <a:r>
            <a:rPr lang="en-US" altLang="ko-KR" sz="1100" b="1" i="0" strike="noStrike">
              <a:solidFill>
                <a:schemeClr val="tx1"/>
              </a:solidFill>
              <a:latin typeface="+mn-ea"/>
              <a:ea typeface="+mn-ea"/>
            </a:rPr>
            <a:t>Equity method investees</a:t>
          </a:r>
        </a:p>
      </xdr:txBody>
    </xdr:sp>
    <xdr:clientData/>
  </xdr:twoCellAnchor>
  <xdr:twoCellAnchor>
    <xdr:from>
      <xdr:col>0</xdr:col>
      <xdr:colOff>151992</xdr:colOff>
      <xdr:row>15</xdr:row>
      <xdr:rowOff>45691</xdr:rowOff>
    </xdr:from>
    <xdr:to>
      <xdr:col>3</xdr:col>
      <xdr:colOff>594792</xdr:colOff>
      <xdr:row>17</xdr:row>
      <xdr:rowOff>167429</xdr:rowOff>
    </xdr:to>
    <xdr:sp macro="" textlink="">
      <xdr:nvSpPr>
        <xdr:cNvPr id="63" name="Rectangle 12">
          <a:extLst>
            <a:ext uri="{FF2B5EF4-FFF2-40B4-BE49-F238E27FC236}">
              <a16:creationId xmlns:a16="http://schemas.microsoft.com/office/drawing/2014/main" id="{6991EEC3-33A0-4F04-BE36-CF6A2E2CAE01}"/>
            </a:ext>
          </a:extLst>
        </xdr:cNvPr>
        <xdr:cNvSpPr>
          <a:spLocks noChangeArrowheads="1"/>
        </xdr:cNvSpPr>
      </xdr:nvSpPr>
      <xdr:spPr bwMode="auto">
        <a:xfrm>
          <a:off x="151992" y="2690279"/>
          <a:ext cx="2728800" cy="457915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Calibri" pitchFamily="34" charset="0"/>
            </a:rPr>
            <a:t>NC Japan (100%)</a:t>
          </a:r>
        </a:p>
      </xdr:txBody>
    </xdr:sp>
    <xdr:clientData/>
  </xdr:twoCellAnchor>
  <xdr:twoCellAnchor>
    <xdr:from>
      <xdr:col>0</xdr:col>
      <xdr:colOff>151992</xdr:colOff>
      <xdr:row>30</xdr:row>
      <xdr:rowOff>144649</xdr:rowOff>
    </xdr:from>
    <xdr:to>
      <xdr:col>3</xdr:col>
      <xdr:colOff>594792</xdr:colOff>
      <xdr:row>33</xdr:row>
      <xdr:rowOff>98298</xdr:rowOff>
    </xdr:to>
    <xdr:sp macro="" textlink="">
      <xdr:nvSpPr>
        <xdr:cNvPr id="65536" name="Rectangle 3">
          <a:extLst>
            <a:ext uri="{FF2B5EF4-FFF2-40B4-BE49-F238E27FC236}">
              <a16:creationId xmlns:a16="http://schemas.microsoft.com/office/drawing/2014/main" id="{BD81292F-47D4-484E-9F90-5E32A6B8F476}"/>
            </a:ext>
          </a:extLst>
        </xdr:cNvPr>
        <xdr:cNvSpPr>
          <a:spLocks noChangeArrowheads="1"/>
        </xdr:cNvSpPr>
      </xdr:nvSpPr>
      <xdr:spPr bwMode="auto">
        <a:xfrm>
          <a:off x="151992" y="5310561"/>
          <a:ext cx="2728800" cy="457913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Dinos (100%)</a:t>
          </a:r>
        </a:p>
      </xdr:txBody>
    </xdr:sp>
    <xdr:clientData/>
  </xdr:twoCellAnchor>
  <xdr:twoCellAnchor>
    <xdr:from>
      <xdr:col>4</xdr:col>
      <xdr:colOff>366193</xdr:colOff>
      <xdr:row>12</xdr:row>
      <xdr:rowOff>25226</xdr:rowOff>
    </xdr:from>
    <xdr:to>
      <xdr:col>8</xdr:col>
      <xdr:colOff>46993</xdr:colOff>
      <xdr:row>14</xdr:row>
      <xdr:rowOff>146965</xdr:rowOff>
    </xdr:to>
    <xdr:sp macro="" textlink="">
      <xdr:nvSpPr>
        <xdr:cNvPr id="65537" name="Rectangle 5">
          <a:extLst>
            <a:ext uri="{FF2B5EF4-FFF2-40B4-BE49-F238E27FC236}">
              <a16:creationId xmlns:a16="http://schemas.microsoft.com/office/drawing/2014/main" id="{AB3CC91B-8DA0-479B-AEA9-0A3F534644E5}"/>
            </a:ext>
          </a:extLst>
        </xdr:cNvPr>
        <xdr:cNvSpPr>
          <a:spLocks noChangeArrowheads="1"/>
        </xdr:cNvSpPr>
      </xdr:nvSpPr>
      <xdr:spPr bwMode="auto">
        <a:xfrm>
          <a:off x="3414193" y="2165550"/>
          <a:ext cx="2728800" cy="457915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Jaedam Media (32%)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151992</xdr:colOff>
      <xdr:row>33</xdr:row>
      <xdr:rowOff>165112</xdr:rowOff>
    </xdr:from>
    <xdr:to>
      <xdr:col>3</xdr:col>
      <xdr:colOff>594792</xdr:colOff>
      <xdr:row>36</xdr:row>
      <xdr:rowOff>106857</xdr:rowOff>
    </xdr:to>
    <xdr:sp macro="" textlink="">
      <xdr:nvSpPr>
        <xdr:cNvPr id="65538" name="Rectangle 3">
          <a:extLst>
            <a:ext uri="{FF2B5EF4-FFF2-40B4-BE49-F238E27FC236}">
              <a16:creationId xmlns:a16="http://schemas.microsoft.com/office/drawing/2014/main" id="{7E7C0E2A-4ADF-406E-8831-F6D48A094CF1}"/>
            </a:ext>
          </a:extLst>
        </xdr:cNvPr>
        <xdr:cNvSpPr>
          <a:spLocks noChangeArrowheads="1"/>
        </xdr:cNvSpPr>
      </xdr:nvSpPr>
      <xdr:spPr bwMode="auto">
        <a:xfrm>
          <a:off x="151992" y="5835288"/>
          <a:ext cx="2728800" cy="446010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America (100%)</a:t>
          </a:r>
          <a:endParaRPr lang="ko-KR" altLang="ko-KR" sz="1100" b="0" i="0" strike="noStrike">
            <a:solidFill>
              <a:sysClr val="windowText" lastClr="000000"/>
            </a:solidFill>
            <a:latin typeface="+mn-ea"/>
            <a:ea typeface="+mn-ea"/>
            <a:cs typeface="Arial"/>
          </a:endParaRPr>
        </a:p>
      </xdr:txBody>
    </xdr:sp>
    <xdr:clientData/>
  </xdr:twoCellAnchor>
  <xdr:twoCellAnchor>
    <xdr:from>
      <xdr:col>0</xdr:col>
      <xdr:colOff>151992</xdr:colOff>
      <xdr:row>12</xdr:row>
      <xdr:rowOff>25226</xdr:rowOff>
    </xdr:from>
    <xdr:to>
      <xdr:col>3</xdr:col>
      <xdr:colOff>594792</xdr:colOff>
      <xdr:row>14</xdr:row>
      <xdr:rowOff>146965</xdr:rowOff>
    </xdr:to>
    <xdr:sp macro="" textlink="">
      <xdr:nvSpPr>
        <xdr:cNvPr id="65539" name="Rectangle 1">
          <a:extLst>
            <a:ext uri="{FF2B5EF4-FFF2-40B4-BE49-F238E27FC236}">
              <a16:creationId xmlns:a16="http://schemas.microsoft.com/office/drawing/2014/main" id="{1F67641C-BE64-402D-A4AF-3C1E4FF4BC12}"/>
            </a:ext>
          </a:extLst>
        </xdr:cNvPr>
        <xdr:cNvSpPr>
          <a:spLocks noChangeArrowheads="1"/>
        </xdr:cNvSpPr>
      </xdr:nvSpPr>
      <xdr:spPr bwMode="auto">
        <a:xfrm>
          <a:off x="151992" y="2165550"/>
          <a:ext cx="2728800" cy="457915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Calibri" pitchFamily="34" charset="0"/>
            </a:rPr>
            <a:t>NC West</a:t>
          </a:r>
          <a:r>
            <a:rPr lang="en-US" altLang="ko-KR" sz="1100" b="0" i="0" strike="noStrike" baseline="0">
              <a:solidFill>
                <a:sysClr val="windowText" lastClr="000000"/>
              </a:solidFill>
              <a:latin typeface="+mn-ea"/>
              <a:ea typeface="+mn-ea"/>
              <a:cs typeface="Calibri" pitchFamily="34" charset="0"/>
            </a:rPr>
            <a:t> Holdings</a:t>
          </a: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Calibri" pitchFamily="34" charset="0"/>
            </a:rPr>
            <a:t> (100%)</a:t>
          </a:r>
        </a:p>
      </xdr:txBody>
    </xdr:sp>
    <xdr:clientData/>
  </xdr:twoCellAnchor>
  <xdr:twoCellAnchor>
    <xdr:from>
      <xdr:col>0</xdr:col>
      <xdr:colOff>151992</xdr:colOff>
      <xdr:row>24</xdr:row>
      <xdr:rowOff>103721</xdr:rowOff>
    </xdr:from>
    <xdr:to>
      <xdr:col>3</xdr:col>
      <xdr:colOff>594792</xdr:colOff>
      <xdr:row>27</xdr:row>
      <xdr:rowOff>60733</xdr:rowOff>
    </xdr:to>
    <xdr:sp macro="" textlink="">
      <xdr:nvSpPr>
        <xdr:cNvPr id="65540" name="Rectangle 3">
          <a:extLst>
            <a:ext uri="{FF2B5EF4-FFF2-40B4-BE49-F238E27FC236}">
              <a16:creationId xmlns:a16="http://schemas.microsoft.com/office/drawing/2014/main" id="{47B1FFE2-2C6F-4255-B413-CD872EE5C143}"/>
            </a:ext>
          </a:extLst>
        </xdr:cNvPr>
        <xdr:cNvSpPr>
          <a:spLocks noChangeArrowheads="1"/>
        </xdr:cNvSpPr>
      </xdr:nvSpPr>
      <xdr:spPr bwMode="auto">
        <a:xfrm>
          <a:off x="151992" y="4261103"/>
          <a:ext cx="2728800" cy="461277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ITS (100%)</a:t>
          </a:r>
        </a:p>
      </xdr:txBody>
    </xdr:sp>
    <xdr:clientData/>
  </xdr:twoCellAnchor>
  <xdr:twoCellAnchor>
    <xdr:from>
      <xdr:col>4</xdr:col>
      <xdr:colOff>366193</xdr:colOff>
      <xdr:row>15</xdr:row>
      <xdr:rowOff>44500</xdr:rowOff>
    </xdr:from>
    <xdr:to>
      <xdr:col>8</xdr:col>
      <xdr:colOff>46993</xdr:colOff>
      <xdr:row>17</xdr:row>
      <xdr:rowOff>166238</xdr:rowOff>
    </xdr:to>
    <xdr:sp macro="" textlink="">
      <xdr:nvSpPr>
        <xdr:cNvPr id="65541" name="Rectangle 7">
          <a:extLst>
            <a:ext uri="{FF2B5EF4-FFF2-40B4-BE49-F238E27FC236}">
              <a16:creationId xmlns:a16="http://schemas.microsoft.com/office/drawing/2014/main" id="{BB415B04-C82D-4BFF-9F4F-655B0EF840D5}"/>
            </a:ext>
          </a:extLst>
        </xdr:cNvPr>
        <xdr:cNvSpPr>
          <a:spLocks noChangeArrowheads="1"/>
        </xdr:cNvSpPr>
      </xdr:nvSpPr>
      <xdr:spPr bwMode="auto">
        <a:xfrm>
          <a:off x="3414193" y="2689088"/>
          <a:ext cx="2728800" cy="457915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4th CREATIVE PARTY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(7%)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366193</xdr:colOff>
      <xdr:row>18</xdr:row>
      <xdr:rowOff>63773</xdr:rowOff>
    </xdr:from>
    <xdr:to>
      <xdr:col>8</xdr:col>
      <xdr:colOff>46993</xdr:colOff>
      <xdr:row>21</xdr:row>
      <xdr:rowOff>17422</xdr:rowOff>
    </xdr:to>
    <xdr:sp macro="" textlink="">
      <xdr:nvSpPr>
        <xdr:cNvPr id="65542" name="Rectangle 7">
          <a:extLst>
            <a:ext uri="{FF2B5EF4-FFF2-40B4-BE49-F238E27FC236}">
              <a16:creationId xmlns:a16="http://schemas.microsoft.com/office/drawing/2014/main" id="{120C5F7D-29F7-4952-9715-E524C721ADCA}"/>
            </a:ext>
          </a:extLst>
        </xdr:cNvPr>
        <xdr:cNvSpPr>
          <a:spLocks noChangeArrowheads="1"/>
        </xdr:cNvSpPr>
      </xdr:nvSpPr>
      <xdr:spPr bwMode="auto">
        <a:xfrm>
          <a:off x="3414193" y="3212626"/>
          <a:ext cx="2728800" cy="457914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MERRYCHRISTMAS (31%)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366193</xdr:colOff>
      <xdr:row>21</xdr:row>
      <xdr:rowOff>79684</xdr:rowOff>
    </xdr:from>
    <xdr:to>
      <xdr:col>8</xdr:col>
      <xdr:colOff>46993</xdr:colOff>
      <xdr:row>24</xdr:row>
      <xdr:rowOff>36697</xdr:rowOff>
    </xdr:to>
    <xdr:sp macro="" textlink="">
      <xdr:nvSpPr>
        <xdr:cNvPr id="65543" name="Rectangle 7">
          <a:extLst>
            <a:ext uri="{FF2B5EF4-FFF2-40B4-BE49-F238E27FC236}">
              <a16:creationId xmlns:a16="http://schemas.microsoft.com/office/drawing/2014/main" id="{43C06D97-BB05-4161-91A4-CC770724D7EC}"/>
            </a:ext>
          </a:extLst>
        </xdr:cNvPr>
        <xdr:cNvSpPr>
          <a:spLocks noChangeArrowheads="1"/>
        </xdr:cNvSpPr>
      </xdr:nvSpPr>
      <xdr:spPr bwMode="auto">
        <a:xfrm>
          <a:off x="3414193" y="3732802"/>
          <a:ext cx="2728800" cy="461277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LiveConnect (14%)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151992</xdr:colOff>
      <xdr:row>36</xdr:row>
      <xdr:rowOff>173671</xdr:rowOff>
    </xdr:from>
    <xdr:to>
      <xdr:col>3</xdr:col>
      <xdr:colOff>594792</xdr:colOff>
      <xdr:row>39</xdr:row>
      <xdr:rowOff>82076</xdr:rowOff>
    </xdr:to>
    <xdr:sp macro="" textlink="">
      <xdr:nvSpPr>
        <xdr:cNvPr id="65544" name="Rectangle 3">
          <a:extLst>
            <a:ext uri="{FF2B5EF4-FFF2-40B4-BE49-F238E27FC236}">
              <a16:creationId xmlns:a16="http://schemas.microsoft.com/office/drawing/2014/main" id="{A42D5FEF-D36A-4C98-B20A-CB14B0DE44CA}"/>
            </a:ext>
          </a:extLst>
        </xdr:cNvPr>
        <xdr:cNvSpPr>
          <a:spLocks noChangeArrowheads="1"/>
        </xdr:cNvSpPr>
      </xdr:nvSpPr>
      <xdr:spPr bwMode="auto">
        <a:xfrm>
          <a:off x="151992" y="6348112"/>
          <a:ext cx="2728800" cy="468699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NCSOFT ASIA HOLDINGS</a:t>
          </a:r>
          <a:r>
            <a:rPr lang="ko-KR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 </a:t>
          </a: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(100%)</a:t>
          </a:r>
          <a:endParaRPr lang="ko-KR" altLang="ko-KR" sz="1100" b="0" i="0" strike="noStrike">
            <a:solidFill>
              <a:sysClr val="windowText" lastClr="000000"/>
            </a:solidFill>
            <a:latin typeface="+mn-ea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366193</xdr:colOff>
      <xdr:row>24</xdr:row>
      <xdr:rowOff>98958</xdr:rowOff>
    </xdr:from>
    <xdr:to>
      <xdr:col>8</xdr:col>
      <xdr:colOff>46993</xdr:colOff>
      <xdr:row>27</xdr:row>
      <xdr:rowOff>55970</xdr:rowOff>
    </xdr:to>
    <xdr:sp macro="" textlink="">
      <xdr:nvSpPr>
        <xdr:cNvPr id="65545" name="Rectangle 7">
          <a:extLst>
            <a:ext uri="{FF2B5EF4-FFF2-40B4-BE49-F238E27FC236}">
              <a16:creationId xmlns:a16="http://schemas.microsoft.com/office/drawing/2014/main" id="{4410C648-B24A-483F-AB69-2E911FC3CD47}"/>
            </a:ext>
          </a:extLst>
        </xdr:cNvPr>
        <xdr:cNvSpPr>
          <a:spLocks noChangeArrowheads="1"/>
        </xdr:cNvSpPr>
      </xdr:nvSpPr>
      <xdr:spPr bwMode="auto">
        <a:xfrm>
          <a:off x="3414193" y="4256340"/>
          <a:ext cx="2728800" cy="461277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VIC GAME STUDIOS (16%)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366193</xdr:colOff>
      <xdr:row>27</xdr:row>
      <xdr:rowOff>118231</xdr:rowOff>
    </xdr:from>
    <xdr:to>
      <xdr:col>8</xdr:col>
      <xdr:colOff>46993</xdr:colOff>
      <xdr:row>30</xdr:row>
      <xdr:rowOff>71881</xdr:rowOff>
    </xdr:to>
    <xdr:sp macro="" textlink="">
      <xdr:nvSpPr>
        <xdr:cNvPr id="65546" name="Rectangle 7">
          <a:extLst>
            <a:ext uri="{FF2B5EF4-FFF2-40B4-BE49-F238E27FC236}">
              <a16:creationId xmlns:a16="http://schemas.microsoft.com/office/drawing/2014/main" id="{4C4E9B4B-90D3-475A-B191-B503E2930311}"/>
            </a:ext>
          </a:extLst>
        </xdr:cNvPr>
        <xdr:cNvSpPr>
          <a:spLocks noChangeArrowheads="1"/>
        </xdr:cNvSpPr>
      </xdr:nvSpPr>
      <xdr:spPr bwMode="auto">
        <a:xfrm>
          <a:off x="3414193" y="4779878"/>
          <a:ext cx="2728800" cy="457915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Mistil Games (9%)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151992</xdr:colOff>
      <xdr:row>27</xdr:row>
      <xdr:rowOff>124185</xdr:rowOff>
    </xdr:from>
    <xdr:to>
      <xdr:col>3</xdr:col>
      <xdr:colOff>594792</xdr:colOff>
      <xdr:row>30</xdr:row>
      <xdr:rowOff>77835</xdr:rowOff>
    </xdr:to>
    <xdr:sp macro="" textlink="">
      <xdr:nvSpPr>
        <xdr:cNvPr id="65547" name="Rectangle 3">
          <a:extLst>
            <a:ext uri="{FF2B5EF4-FFF2-40B4-BE49-F238E27FC236}">
              <a16:creationId xmlns:a16="http://schemas.microsoft.com/office/drawing/2014/main" id="{43428245-9913-4F02-91FB-A2CA24E59486}"/>
            </a:ext>
          </a:extLst>
        </xdr:cNvPr>
        <xdr:cNvSpPr>
          <a:spLocks noChangeArrowheads="1"/>
        </xdr:cNvSpPr>
      </xdr:nvSpPr>
      <xdr:spPr bwMode="auto">
        <a:xfrm>
          <a:off x="151992" y="4785832"/>
          <a:ext cx="2728800" cy="457915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Service (100%)</a:t>
          </a:r>
        </a:p>
      </xdr:txBody>
    </xdr:sp>
    <xdr:clientData/>
  </xdr:twoCellAnchor>
  <xdr:twoCellAnchor>
    <xdr:from>
      <xdr:col>0</xdr:col>
      <xdr:colOff>151992</xdr:colOff>
      <xdr:row>39</xdr:row>
      <xdr:rowOff>148890</xdr:rowOff>
    </xdr:from>
    <xdr:to>
      <xdr:col>3</xdr:col>
      <xdr:colOff>594792</xdr:colOff>
      <xdr:row>42</xdr:row>
      <xdr:rowOff>48753</xdr:rowOff>
    </xdr:to>
    <xdr:sp macro="" textlink="">
      <xdr:nvSpPr>
        <xdr:cNvPr id="65548" name="Rectangle 3">
          <a:extLst>
            <a:ext uri="{FF2B5EF4-FFF2-40B4-BE49-F238E27FC236}">
              <a16:creationId xmlns:a16="http://schemas.microsoft.com/office/drawing/2014/main" id="{0AB18429-B571-4C3C-BBB6-1EC832CA0A99}"/>
            </a:ext>
          </a:extLst>
        </xdr:cNvPr>
        <xdr:cNvSpPr>
          <a:spLocks noChangeArrowheads="1"/>
        </xdr:cNvSpPr>
      </xdr:nvSpPr>
      <xdr:spPr bwMode="auto">
        <a:xfrm>
          <a:off x="151992" y="6883625"/>
          <a:ext cx="2728800" cy="460157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INDYGO Group</a:t>
          </a:r>
          <a:r>
            <a:rPr lang="ko-KR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 </a:t>
          </a: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(67%)</a:t>
          </a:r>
          <a:endParaRPr lang="ko-KR" altLang="ko-KR" sz="1100" b="0" i="0" strike="noStrike">
            <a:solidFill>
              <a:sysClr val="windowText" lastClr="000000"/>
            </a:solidFill>
            <a:latin typeface="+mn-ea"/>
            <a:ea typeface="+mn-ea"/>
            <a:cs typeface="Arial"/>
          </a:endParaRPr>
        </a:p>
      </xdr:txBody>
    </xdr:sp>
    <xdr:clientData/>
  </xdr:twoCellAnchor>
  <xdr:twoCellAnchor>
    <xdr:from>
      <xdr:col>0</xdr:col>
      <xdr:colOff>151992</xdr:colOff>
      <xdr:row>42</xdr:row>
      <xdr:rowOff>112205</xdr:rowOff>
    </xdr:from>
    <xdr:to>
      <xdr:col>3</xdr:col>
      <xdr:colOff>594792</xdr:colOff>
      <xdr:row>44</xdr:row>
      <xdr:rowOff>103955</xdr:rowOff>
    </xdr:to>
    <xdr:sp macro="" textlink="">
      <xdr:nvSpPr>
        <xdr:cNvPr id="65549" name="Rectangle 3">
          <a:extLst>
            <a:ext uri="{FF2B5EF4-FFF2-40B4-BE49-F238E27FC236}">
              <a16:creationId xmlns:a16="http://schemas.microsoft.com/office/drawing/2014/main" id="{24CBB7D2-FB19-4F12-8BC8-5E10A830218E}"/>
            </a:ext>
          </a:extLst>
        </xdr:cNvPr>
        <xdr:cNvSpPr>
          <a:spLocks noChangeArrowheads="1"/>
        </xdr:cNvSpPr>
      </xdr:nvSpPr>
      <xdr:spPr bwMode="auto">
        <a:xfrm>
          <a:off x="151992" y="7407234"/>
          <a:ext cx="2728800" cy="462397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Springcomes</a:t>
          </a:r>
          <a:r>
            <a:rPr lang="ko-KR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 </a:t>
          </a: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(80%)</a:t>
          </a:r>
          <a:endParaRPr lang="ko-KR" altLang="ko-KR" sz="1100" b="0" i="0" strike="noStrike">
            <a:solidFill>
              <a:sysClr val="windowText" lastClr="000000"/>
            </a:solidFill>
            <a:latin typeface="+mn-ea"/>
            <a:ea typeface="+mn-ea"/>
            <a:cs typeface="Arial"/>
          </a:endParaRPr>
        </a:p>
      </xdr:txBody>
    </xdr:sp>
    <xdr:clientData/>
  </xdr:twoCellAnchor>
  <xdr:twoCellAnchor>
    <xdr:from>
      <xdr:col>0</xdr:col>
      <xdr:colOff>151992</xdr:colOff>
      <xdr:row>45</xdr:row>
      <xdr:rowOff>2680</xdr:rowOff>
    </xdr:from>
    <xdr:to>
      <xdr:col>3</xdr:col>
      <xdr:colOff>594792</xdr:colOff>
      <xdr:row>47</xdr:row>
      <xdr:rowOff>124418</xdr:rowOff>
    </xdr:to>
    <xdr:sp macro="" textlink="">
      <xdr:nvSpPr>
        <xdr:cNvPr id="65550" name="Rectangle 3">
          <a:extLst>
            <a:ext uri="{FF2B5EF4-FFF2-40B4-BE49-F238E27FC236}">
              <a16:creationId xmlns:a16="http://schemas.microsoft.com/office/drawing/2014/main" id="{295777E2-F208-4E28-BC06-6475C6B90301}"/>
            </a:ext>
          </a:extLst>
        </xdr:cNvPr>
        <xdr:cNvSpPr>
          <a:spLocks noChangeArrowheads="1"/>
        </xdr:cNvSpPr>
      </xdr:nvSpPr>
      <xdr:spPr bwMode="auto">
        <a:xfrm>
          <a:off x="151992" y="7936445"/>
          <a:ext cx="2728800" cy="457914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QA (100%)</a:t>
          </a:r>
        </a:p>
      </xdr:txBody>
    </xdr:sp>
    <xdr:clientData/>
  </xdr:twoCellAnchor>
  <xdr:twoCellAnchor>
    <xdr:from>
      <xdr:col>0</xdr:col>
      <xdr:colOff>151992</xdr:colOff>
      <xdr:row>48</xdr:row>
      <xdr:rowOff>23144</xdr:rowOff>
    </xdr:from>
    <xdr:to>
      <xdr:col>3</xdr:col>
      <xdr:colOff>594792</xdr:colOff>
      <xdr:row>50</xdr:row>
      <xdr:rowOff>144883</xdr:rowOff>
    </xdr:to>
    <xdr:sp macro="" textlink="">
      <xdr:nvSpPr>
        <xdr:cNvPr id="65551" name="Rectangle 3">
          <a:extLst>
            <a:ext uri="{FF2B5EF4-FFF2-40B4-BE49-F238E27FC236}">
              <a16:creationId xmlns:a16="http://schemas.microsoft.com/office/drawing/2014/main" id="{F38B5B9C-D242-465A-9075-0E1C2F60FBC2}"/>
            </a:ext>
          </a:extLst>
        </xdr:cNvPr>
        <xdr:cNvSpPr>
          <a:spLocks noChangeArrowheads="1"/>
        </xdr:cNvSpPr>
      </xdr:nvSpPr>
      <xdr:spPr bwMode="auto">
        <a:xfrm>
          <a:off x="151992" y="8461173"/>
          <a:ext cx="2728800" cy="457916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IDS (100%)</a:t>
          </a:r>
        </a:p>
      </xdr:txBody>
    </xdr:sp>
    <xdr:clientData/>
  </xdr:twoCellAnchor>
  <xdr:twoCellAnchor>
    <xdr:from>
      <xdr:col>0</xdr:col>
      <xdr:colOff>151992</xdr:colOff>
      <xdr:row>51</xdr:row>
      <xdr:rowOff>43609</xdr:rowOff>
    </xdr:from>
    <xdr:to>
      <xdr:col>3</xdr:col>
      <xdr:colOff>594792</xdr:colOff>
      <xdr:row>53</xdr:row>
      <xdr:rowOff>165347</xdr:rowOff>
    </xdr:to>
    <xdr:sp macro="" textlink="">
      <xdr:nvSpPr>
        <xdr:cNvPr id="65552" name="Rectangle 3">
          <a:extLst>
            <a:ext uri="{FF2B5EF4-FFF2-40B4-BE49-F238E27FC236}">
              <a16:creationId xmlns:a16="http://schemas.microsoft.com/office/drawing/2014/main" id="{38A2F24C-CB60-4358-8838-C3C9D3CB4304}"/>
            </a:ext>
          </a:extLst>
        </xdr:cNvPr>
        <xdr:cNvSpPr>
          <a:spLocks noChangeArrowheads="1"/>
        </xdr:cNvSpPr>
      </xdr:nvSpPr>
      <xdr:spPr bwMode="auto">
        <a:xfrm>
          <a:off x="151992" y="8985903"/>
          <a:ext cx="2728800" cy="457915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FirstSpark Games (100%)</a:t>
          </a:r>
        </a:p>
      </xdr:txBody>
    </xdr:sp>
    <xdr:clientData/>
  </xdr:twoCellAnchor>
  <xdr:twoCellAnchor>
    <xdr:from>
      <xdr:col>0</xdr:col>
      <xdr:colOff>151992</xdr:colOff>
      <xdr:row>54</xdr:row>
      <xdr:rowOff>64072</xdr:rowOff>
    </xdr:from>
    <xdr:to>
      <xdr:col>3</xdr:col>
      <xdr:colOff>594792</xdr:colOff>
      <xdr:row>57</xdr:row>
      <xdr:rowOff>17721</xdr:rowOff>
    </xdr:to>
    <xdr:sp macro="" textlink="">
      <xdr:nvSpPr>
        <xdr:cNvPr id="65553" name="Rectangle 3">
          <a:extLst>
            <a:ext uri="{FF2B5EF4-FFF2-40B4-BE49-F238E27FC236}">
              <a16:creationId xmlns:a16="http://schemas.microsoft.com/office/drawing/2014/main" id="{9FC32946-358E-4A98-BE3A-0A2B1CEEC62F}"/>
            </a:ext>
          </a:extLst>
        </xdr:cNvPr>
        <xdr:cNvSpPr>
          <a:spLocks noChangeArrowheads="1"/>
        </xdr:cNvSpPr>
      </xdr:nvSpPr>
      <xdr:spPr bwMode="auto">
        <a:xfrm>
          <a:off x="151992" y="9510631"/>
          <a:ext cx="2728800" cy="457914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BigFire Games (100%)</a:t>
          </a:r>
        </a:p>
      </xdr:txBody>
    </xdr:sp>
    <xdr:clientData/>
  </xdr:twoCellAnchor>
  <xdr:twoCellAnchor>
    <xdr:from>
      <xdr:col>4</xdr:col>
      <xdr:colOff>366193</xdr:colOff>
      <xdr:row>30</xdr:row>
      <xdr:rowOff>137504</xdr:rowOff>
    </xdr:from>
    <xdr:to>
      <xdr:col>8</xdr:col>
      <xdr:colOff>46993</xdr:colOff>
      <xdr:row>33</xdr:row>
      <xdr:rowOff>91153</xdr:rowOff>
    </xdr:to>
    <xdr:sp macro="" textlink="">
      <xdr:nvSpPr>
        <xdr:cNvPr id="65554" name="Rectangle 7">
          <a:extLst>
            <a:ext uri="{FF2B5EF4-FFF2-40B4-BE49-F238E27FC236}">
              <a16:creationId xmlns:a16="http://schemas.microsoft.com/office/drawing/2014/main" id="{EB05D264-60BE-4CBC-8747-58F5496A9182}"/>
            </a:ext>
          </a:extLst>
        </xdr:cNvPr>
        <xdr:cNvSpPr>
          <a:spLocks noChangeArrowheads="1"/>
        </xdr:cNvSpPr>
      </xdr:nvSpPr>
      <xdr:spPr bwMode="auto">
        <a:xfrm>
          <a:off x="3414193" y="5303416"/>
          <a:ext cx="2728800" cy="457913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Virtual Alchemy (11%)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366193</xdr:colOff>
      <xdr:row>33</xdr:row>
      <xdr:rowOff>156776</xdr:rowOff>
    </xdr:from>
    <xdr:to>
      <xdr:col>8</xdr:col>
      <xdr:colOff>46993</xdr:colOff>
      <xdr:row>36</xdr:row>
      <xdr:rowOff>108045</xdr:rowOff>
    </xdr:to>
    <xdr:sp macro="" textlink="">
      <xdr:nvSpPr>
        <xdr:cNvPr id="65555" name="Rectangle 7">
          <a:extLst>
            <a:ext uri="{FF2B5EF4-FFF2-40B4-BE49-F238E27FC236}">
              <a16:creationId xmlns:a16="http://schemas.microsoft.com/office/drawing/2014/main" id="{9669D1D7-A602-440D-BA35-EE8E68896E50}"/>
            </a:ext>
          </a:extLst>
        </xdr:cNvPr>
        <xdr:cNvSpPr>
          <a:spLocks noChangeArrowheads="1"/>
        </xdr:cNvSpPr>
      </xdr:nvSpPr>
      <xdr:spPr bwMode="auto">
        <a:xfrm>
          <a:off x="3414193" y="5826952"/>
          <a:ext cx="2728800" cy="455534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DEXAR Studio (10%)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366193</xdr:colOff>
      <xdr:row>36</xdr:row>
      <xdr:rowOff>173671</xdr:rowOff>
    </xdr:from>
    <xdr:to>
      <xdr:col>8</xdr:col>
      <xdr:colOff>46993</xdr:colOff>
      <xdr:row>39</xdr:row>
      <xdr:rowOff>82076</xdr:rowOff>
    </xdr:to>
    <xdr:sp macro="" textlink="">
      <xdr:nvSpPr>
        <xdr:cNvPr id="65556" name="Rectangle 7">
          <a:extLst>
            <a:ext uri="{FF2B5EF4-FFF2-40B4-BE49-F238E27FC236}">
              <a16:creationId xmlns:a16="http://schemas.microsoft.com/office/drawing/2014/main" id="{30C5ABBE-37A1-4094-90F6-E14413FB680F}"/>
            </a:ext>
          </a:extLst>
        </xdr:cNvPr>
        <xdr:cNvSpPr>
          <a:spLocks noChangeArrowheads="1"/>
        </xdr:cNvSpPr>
      </xdr:nvSpPr>
      <xdr:spPr bwMode="auto">
        <a:xfrm>
          <a:off x="3414193" y="6348112"/>
          <a:ext cx="2728800" cy="468699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Dynamis One (9%)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363812</xdr:colOff>
      <xdr:row>39</xdr:row>
      <xdr:rowOff>154281</xdr:rowOff>
    </xdr:from>
    <xdr:to>
      <xdr:col>8</xdr:col>
      <xdr:colOff>44612</xdr:colOff>
      <xdr:row>42</xdr:row>
      <xdr:rowOff>54143</xdr:rowOff>
    </xdr:to>
    <xdr:sp macro="" textlink="">
      <xdr:nvSpPr>
        <xdr:cNvPr id="65557" name="Rectangle 7">
          <a:extLst>
            <a:ext uri="{FF2B5EF4-FFF2-40B4-BE49-F238E27FC236}">
              <a16:creationId xmlns:a16="http://schemas.microsoft.com/office/drawing/2014/main" id="{7E32EF35-83F0-4886-B049-FBA4242CCB75}"/>
            </a:ext>
          </a:extLst>
        </xdr:cNvPr>
        <xdr:cNvSpPr>
          <a:spLocks noChangeArrowheads="1"/>
        </xdr:cNvSpPr>
      </xdr:nvSpPr>
      <xdr:spPr bwMode="auto">
        <a:xfrm>
          <a:off x="3411812" y="6889016"/>
          <a:ext cx="2728800" cy="460156"/>
        </a:xfrm>
        <a:prstGeom prst="rect">
          <a:avLst/>
        </a:prstGeom>
        <a:solidFill>
          <a:srgbClr val="96D2F3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300"/>
            </a:lnSpc>
            <a:defRPr sz="1000"/>
          </a:pPr>
          <a:r>
            <a:rPr lang="en-US" altLang="ko-KR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Emptyvessel (13%)</a:t>
          </a:r>
          <a:endParaRPr lang="ko-KR" altLang="ko-KR" sz="11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138385</xdr:colOff>
      <xdr:row>57</xdr:row>
      <xdr:rowOff>88945</xdr:rowOff>
    </xdr:from>
    <xdr:to>
      <xdr:col>3</xdr:col>
      <xdr:colOff>581185</xdr:colOff>
      <xdr:row>60</xdr:row>
      <xdr:rowOff>45957</xdr:rowOff>
    </xdr:to>
    <xdr:sp macro="" textlink="">
      <xdr:nvSpPr>
        <xdr:cNvPr id="65558" name="Rectangle 3">
          <a:extLst>
            <a:ext uri="{FF2B5EF4-FFF2-40B4-BE49-F238E27FC236}">
              <a16:creationId xmlns:a16="http://schemas.microsoft.com/office/drawing/2014/main" id="{516E19F1-4CBA-44B4-8D33-A9790C8D10E1}"/>
            </a:ext>
          </a:extLst>
        </xdr:cNvPr>
        <xdr:cNvSpPr>
          <a:spLocks noChangeArrowheads="1"/>
        </xdr:cNvSpPr>
      </xdr:nvSpPr>
      <xdr:spPr bwMode="auto">
        <a:xfrm>
          <a:off x="138385" y="10039769"/>
          <a:ext cx="2728800" cy="461276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NC AI (100%)</a:t>
          </a:r>
        </a:p>
      </xdr:txBody>
    </xdr:sp>
    <xdr:clientData/>
  </xdr:twoCellAnchor>
  <xdr:twoCellAnchor>
    <xdr:from>
      <xdr:col>0</xdr:col>
      <xdr:colOff>133350</xdr:colOff>
      <xdr:row>60</xdr:row>
      <xdr:rowOff>108697</xdr:rowOff>
    </xdr:from>
    <xdr:to>
      <xdr:col>3</xdr:col>
      <xdr:colOff>576150</xdr:colOff>
      <xdr:row>63</xdr:row>
      <xdr:rowOff>65709</xdr:rowOff>
    </xdr:to>
    <xdr:sp macro="" textlink="">
      <xdr:nvSpPr>
        <xdr:cNvPr id="65559" name="Rectangle 3">
          <a:extLst>
            <a:ext uri="{FF2B5EF4-FFF2-40B4-BE49-F238E27FC236}">
              <a16:creationId xmlns:a16="http://schemas.microsoft.com/office/drawing/2014/main" id="{9F015341-B9A9-43A1-A189-1439E3B67EE0}"/>
            </a:ext>
          </a:extLst>
        </xdr:cNvPr>
        <xdr:cNvSpPr>
          <a:spLocks noChangeArrowheads="1"/>
        </xdr:cNvSpPr>
      </xdr:nvSpPr>
      <xdr:spPr bwMode="auto">
        <a:xfrm>
          <a:off x="133350" y="10563785"/>
          <a:ext cx="2728800" cy="461277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Ludius Games (100%)</a:t>
          </a:r>
        </a:p>
      </xdr:txBody>
    </xdr:sp>
    <xdr:clientData/>
  </xdr:twoCellAnchor>
  <xdr:twoCellAnchor>
    <xdr:from>
      <xdr:col>0</xdr:col>
      <xdr:colOff>133350</xdr:colOff>
      <xdr:row>63</xdr:row>
      <xdr:rowOff>123825</xdr:rowOff>
    </xdr:from>
    <xdr:to>
      <xdr:col>3</xdr:col>
      <xdr:colOff>576150</xdr:colOff>
      <xdr:row>66</xdr:row>
      <xdr:rowOff>77475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A634677-3127-4C4C-920C-A0E25C980F9B}"/>
            </a:ext>
          </a:extLst>
        </xdr:cNvPr>
        <xdr:cNvSpPr>
          <a:spLocks noChangeArrowheads="1"/>
        </xdr:cNvSpPr>
      </xdr:nvSpPr>
      <xdr:spPr bwMode="auto">
        <a:xfrm>
          <a:off x="133350" y="11287125"/>
          <a:ext cx="2728800" cy="468000"/>
        </a:xfrm>
        <a:prstGeom prst="rect">
          <a:avLst/>
        </a:prstGeom>
        <a:solidFill>
          <a:srgbClr val="64BCEA"/>
        </a:solidFill>
        <a:ln>
          <a:solidFill>
            <a:schemeClr val="bg2">
              <a:lumMod val="10000"/>
            </a:schemeClr>
          </a:solidFill>
          <a:headEnd/>
          <a:tailEnd/>
        </a:ln>
        <a:effectLst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100"/>
            </a:lnSpc>
            <a:defRPr sz="1000"/>
          </a:pP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Veroplay*</a:t>
          </a:r>
          <a:r>
            <a:rPr lang="ko-KR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 </a:t>
          </a:r>
          <a:r>
            <a:rPr lang="en-US" altLang="ko-KR" sz="1100" b="0" i="0" strike="noStrike">
              <a:solidFill>
                <a:sysClr val="windowText" lastClr="000000"/>
              </a:solidFill>
              <a:latin typeface="+mn-ea"/>
              <a:ea typeface="+mn-ea"/>
              <a:cs typeface="Arial"/>
            </a:rPr>
            <a:t>(100%)</a:t>
          </a:r>
          <a:endParaRPr lang="ko-KR" altLang="ko-KR" sz="1100" b="0" i="0" strike="noStrike">
            <a:solidFill>
              <a:sysClr val="windowText" lastClr="000000"/>
            </a:solidFill>
            <a:latin typeface="+mn-ea"/>
            <a:ea typeface="+mn-ea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실행">
      <a:dk1>
        <a:sysClr val="windowText" lastClr="000000"/>
      </a:dk1>
      <a:lt1>
        <a:sysClr val="window" lastClr="FFFFFF"/>
      </a:lt1>
      <a:dk2>
        <a:srgbClr val="2F5897"/>
      </a:dk2>
      <a:lt2>
        <a:srgbClr val="E4E9EF"/>
      </a:lt2>
      <a:accent1>
        <a:srgbClr val="6076B4"/>
      </a:accent1>
      <a:accent2>
        <a:srgbClr val="9C5252"/>
      </a:accent2>
      <a:accent3>
        <a:srgbClr val="E68422"/>
      </a:accent3>
      <a:accent4>
        <a:srgbClr val="846648"/>
      </a:accent4>
      <a:accent5>
        <a:srgbClr val="63891F"/>
      </a:accent5>
      <a:accent6>
        <a:srgbClr val="758085"/>
      </a:accent6>
      <a:hlink>
        <a:srgbClr val="3399FF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Lineage@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9E01-0212-4CAC-8D25-1E9A1C149082}">
  <sheetPr codeName="Sheet1">
    <pageSetUpPr fitToPage="1"/>
  </sheetPr>
  <dimension ref="A1"/>
  <sheetViews>
    <sheetView showGridLines="0" tabSelected="1" view="pageBreakPreview" zoomScaleNormal="100" zoomScaleSheetLayoutView="100" workbookViewId="0"/>
  </sheetViews>
  <sheetFormatPr defaultColWidth="14.109375" defaultRowHeight="14.25"/>
  <cols>
    <col min="1" max="16384" width="14.109375" style="99"/>
  </cols>
  <sheetData/>
  <phoneticPr fontId="3" type="noConversion"/>
  <printOptions horizontalCentered="1" verticalCentered="1"/>
  <pageMargins left="0.23622047244094491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F38E-11F4-4364-9996-E1BD616B0E36}">
  <sheetPr codeName="Sheet2">
    <pageSetUpPr fitToPage="1"/>
  </sheetPr>
  <dimension ref="A1:L71"/>
  <sheetViews>
    <sheetView showGridLines="0" zoomScale="85" zoomScaleNormal="85" zoomScaleSheetLayoutView="85" workbookViewId="0"/>
  </sheetViews>
  <sheetFormatPr defaultRowHeight="13.5"/>
  <cols>
    <col min="1" max="8" width="8.88671875" style="50"/>
    <col min="9" max="9" width="2.88671875" style="50" customWidth="1"/>
    <col min="10" max="16384" width="8.88671875" style="50"/>
  </cols>
  <sheetData>
    <row r="1" spans="1:12" ht="15">
      <c r="A1" s="164"/>
      <c r="B1" s="164"/>
      <c r="C1" s="164"/>
      <c r="D1" s="164"/>
      <c r="E1" s="164"/>
      <c r="F1" s="164"/>
      <c r="G1" s="164"/>
      <c r="H1" s="164"/>
      <c r="I1" s="164"/>
      <c r="J1" s="163"/>
      <c r="K1" s="163"/>
      <c r="L1" s="163"/>
    </row>
    <row r="2" spans="1:12" ht="15">
      <c r="A2" s="164"/>
      <c r="B2" s="164"/>
      <c r="C2" s="164"/>
      <c r="D2" s="164"/>
      <c r="E2" s="164"/>
      <c r="F2" s="164"/>
      <c r="G2" s="164"/>
      <c r="H2" s="164"/>
      <c r="I2" s="164"/>
      <c r="J2" s="163"/>
      <c r="K2" s="163"/>
      <c r="L2" s="163"/>
    </row>
    <row r="3" spans="1:12" s="51" customFormat="1" ht="23.25">
      <c r="A3" s="157"/>
      <c r="B3" s="157"/>
      <c r="C3" s="158" t="s">
        <v>270</v>
      </c>
      <c r="D3" s="159"/>
      <c r="E3" s="159"/>
      <c r="F3" s="159"/>
      <c r="G3" s="160"/>
      <c r="H3" s="157"/>
      <c r="I3" s="157"/>
      <c r="J3" s="161"/>
      <c r="K3" s="161"/>
      <c r="L3" s="161"/>
    </row>
    <row r="4" spans="1:12" ht="15">
      <c r="A4" s="162"/>
      <c r="B4" s="162"/>
      <c r="C4" s="162"/>
      <c r="D4" s="162"/>
      <c r="E4" s="162"/>
      <c r="F4" s="162"/>
      <c r="G4" s="162"/>
      <c r="H4" s="162"/>
      <c r="I4" s="162"/>
      <c r="J4" s="163"/>
      <c r="K4" s="163"/>
      <c r="L4" s="163"/>
    </row>
    <row r="5" spans="1:12" ht="15">
      <c r="A5" s="162"/>
      <c r="B5" s="162"/>
      <c r="C5" s="162"/>
      <c r="D5" s="162"/>
      <c r="E5" s="162"/>
      <c r="F5" s="162"/>
      <c r="G5" s="162"/>
      <c r="H5" s="162"/>
      <c r="I5" s="162"/>
      <c r="J5" s="163"/>
      <c r="K5" s="163"/>
      <c r="L5" s="163"/>
    </row>
    <row r="6" spans="1:12" ht="15">
      <c r="A6" s="162"/>
      <c r="B6" s="162"/>
      <c r="C6" s="162"/>
      <c r="D6" s="162"/>
      <c r="E6" s="162"/>
      <c r="F6" s="162"/>
      <c r="G6" s="162"/>
      <c r="H6" s="162"/>
      <c r="I6" s="162"/>
      <c r="J6" s="163"/>
      <c r="K6" s="163"/>
      <c r="L6" s="163"/>
    </row>
    <row r="7" spans="1:12" ht="15">
      <c r="A7" s="162"/>
      <c r="B7" s="162"/>
      <c r="C7" s="162"/>
      <c r="D7" s="162"/>
      <c r="E7" s="162"/>
      <c r="F7" s="162"/>
      <c r="G7" s="162"/>
      <c r="H7" s="162"/>
      <c r="I7" s="162"/>
      <c r="J7" s="163"/>
      <c r="K7" s="163"/>
      <c r="L7" s="163"/>
    </row>
    <row r="8" spans="1:12" ht="15">
      <c r="A8" s="162"/>
      <c r="B8" s="162"/>
      <c r="C8" s="162"/>
      <c r="D8" s="162"/>
      <c r="E8" s="162"/>
      <c r="F8" s="162"/>
      <c r="G8" s="162"/>
      <c r="H8" s="162"/>
      <c r="I8" s="162"/>
      <c r="J8" s="163"/>
      <c r="K8" s="163"/>
      <c r="L8" s="163"/>
    </row>
    <row r="9" spans="1:12" ht="15">
      <c r="A9" s="162"/>
      <c r="B9" s="162"/>
      <c r="C9" s="162"/>
      <c r="D9" s="162"/>
      <c r="E9" s="162"/>
      <c r="F9" s="162"/>
      <c r="G9" s="162"/>
      <c r="H9" s="162"/>
      <c r="I9" s="162"/>
      <c r="J9" s="163"/>
      <c r="K9" s="163"/>
      <c r="L9" s="163"/>
    </row>
    <row r="10" spans="1:12" ht="15">
      <c r="A10" s="162"/>
      <c r="B10" s="162"/>
      <c r="C10" s="162"/>
      <c r="D10" s="162"/>
      <c r="E10" s="162"/>
      <c r="F10" s="162"/>
      <c r="G10" s="162"/>
      <c r="H10" s="162"/>
      <c r="I10" s="162"/>
      <c r="J10" s="163"/>
      <c r="K10" s="163"/>
      <c r="L10" s="163"/>
    </row>
    <row r="11" spans="1:12" ht="15">
      <c r="A11" s="162"/>
      <c r="B11" s="162"/>
      <c r="C11" s="162"/>
      <c r="D11" s="162"/>
      <c r="E11" s="162"/>
      <c r="F11" s="162"/>
      <c r="G11" s="162"/>
      <c r="H11" s="162"/>
      <c r="I11" s="162"/>
      <c r="J11" s="163"/>
      <c r="K11" s="163"/>
      <c r="L11" s="163"/>
    </row>
    <row r="12" spans="1:12" ht="15">
      <c r="A12" s="162"/>
      <c r="B12" s="162"/>
      <c r="C12" s="162"/>
      <c r="D12" s="162"/>
      <c r="E12" s="162"/>
      <c r="F12" s="162"/>
      <c r="G12" s="162"/>
      <c r="H12" s="162"/>
      <c r="I12" s="162"/>
      <c r="J12" s="163"/>
      <c r="K12" s="163"/>
      <c r="L12" s="163"/>
    </row>
    <row r="13" spans="1:12" ht="15">
      <c r="A13" s="162"/>
      <c r="B13" s="162"/>
      <c r="C13" s="162"/>
      <c r="D13" s="162"/>
      <c r="E13" s="162"/>
      <c r="F13" s="162"/>
      <c r="G13" s="162"/>
      <c r="H13" s="162"/>
      <c r="I13" s="162"/>
      <c r="J13" s="163"/>
      <c r="K13" s="163"/>
      <c r="L13" s="163"/>
    </row>
    <row r="14" spans="1:12" ht="15">
      <c r="A14" s="162"/>
      <c r="B14" s="162"/>
      <c r="C14" s="162"/>
      <c r="D14" s="162"/>
      <c r="E14" s="162"/>
      <c r="F14" s="162"/>
      <c r="G14" s="162"/>
      <c r="H14" s="162"/>
      <c r="I14" s="162"/>
      <c r="J14" s="163"/>
      <c r="K14" s="163"/>
      <c r="L14" s="163"/>
    </row>
    <row r="15" spans="1:12" ht="15">
      <c r="A15" s="162"/>
      <c r="B15" s="162"/>
      <c r="C15" s="162"/>
      <c r="D15" s="162"/>
      <c r="E15" s="162"/>
      <c r="F15" s="162"/>
      <c r="G15" s="162"/>
      <c r="H15" s="162"/>
      <c r="I15" s="162"/>
      <c r="J15" s="163"/>
      <c r="K15" s="163"/>
      <c r="L15" s="163"/>
    </row>
    <row r="16" spans="1:12" ht="15">
      <c r="A16" s="162"/>
      <c r="B16" s="162"/>
      <c r="C16" s="162"/>
      <c r="D16" s="162"/>
      <c r="E16" s="162"/>
      <c r="F16" s="162"/>
      <c r="G16" s="162"/>
      <c r="H16" s="162"/>
      <c r="I16" s="162"/>
      <c r="J16" s="163"/>
      <c r="K16" s="163"/>
      <c r="L16" s="163"/>
    </row>
    <row r="17" spans="1:12" ht="15">
      <c r="A17" s="162"/>
      <c r="B17" s="162"/>
      <c r="C17" s="162"/>
      <c r="D17" s="162"/>
      <c r="E17" s="162"/>
      <c r="F17" s="162"/>
      <c r="G17" s="162"/>
      <c r="H17" s="162"/>
      <c r="I17" s="162"/>
      <c r="J17" s="163"/>
      <c r="K17" s="163"/>
      <c r="L17" s="163"/>
    </row>
    <row r="18" spans="1:12" ht="15">
      <c r="A18" s="162"/>
      <c r="B18" s="162"/>
      <c r="C18" s="162"/>
      <c r="D18" s="162"/>
      <c r="E18" s="162"/>
      <c r="F18" s="162"/>
      <c r="G18" s="162"/>
      <c r="H18" s="162"/>
      <c r="I18" s="162"/>
      <c r="J18" s="163"/>
      <c r="K18" s="163"/>
      <c r="L18" s="163"/>
    </row>
    <row r="19" spans="1:12" ht="15">
      <c r="A19" s="162"/>
      <c r="B19" s="162"/>
      <c r="C19" s="162"/>
      <c r="D19" s="162"/>
      <c r="E19" s="162"/>
      <c r="F19" s="162"/>
      <c r="G19" s="162"/>
      <c r="H19" s="162"/>
      <c r="I19" s="162"/>
      <c r="J19" s="163"/>
      <c r="K19" s="163"/>
      <c r="L19" s="163"/>
    </row>
    <row r="20" spans="1:12" ht="15">
      <c r="A20" s="162"/>
      <c r="B20" s="162"/>
      <c r="C20" s="162"/>
      <c r="D20" s="162"/>
      <c r="E20" s="162"/>
      <c r="F20" s="162"/>
      <c r="G20" s="162"/>
      <c r="H20" s="162"/>
      <c r="I20" s="162"/>
      <c r="J20" s="163"/>
      <c r="K20" s="163"/>
      <c r="L20" s="163"/>
    </row>
    <row r="21" spans="1:12" ht="15">
      <c r="A21" s="162"/>
      <c r="B21" s="162"/>
      <c r="C21" s="162"/>
      <c r="D21" s="162"/>
      <c r="E21" s="162"/>
      <c r="F21" s="162"/>
      <c r="G21" s="162"/>
      <c r="H21" s="162"/>
      <c r="I21" s="162"/>
      <c r="J21" s="163"/>
      <c r="K21" s="163"/>
      <c r="L21" s="163"/>
    </row>
    <row r="22" spans="1:12" ht="15">
      <c r="A22" s="162"/>
      <c r="B22" s="162"/>
      <c r="C22" s="162"/>
      <c r="D22" s="162"/>
      <c r="E22" s="162"/>
      <c r="F22" s="162"/>
      <c r="G22" s="162"/>
      <c r="H22" s="162"/>
      <c r="I22" s="162"/>
      <c r="J22" s="163"/>
      <c r="K22" s="163"/>
      <c r="L22" s="163"/>
    </row>
    <row r="23" spans="1:12" ht="15">
      <c r="A23" s="162"/>
      <c r="B23" s="162"/>
      <c r="C23" s="162"/>
      <c r="D23" s="162"/>
      <c r="E23" s="162"/>
      <c r="F23" s="162"/>
      <c r="G23" s="162"/>
      <c r="H23" s="162"/>
      <c r="I23" s="162"/>
      <c r="J23" s="163"/>
      <c r="K23" s="163"/>
      <c r="L23" s="163"/>
    </row>
    <row r="24" spans="1:12" ht="15">
      <c r="A24" s="162"/>
      <c r="B24" s="162"/>
      <c r="C24" s="162"/>
      <c r="D24" s="162"/>
      <c r="E24" s="162"/>
      <c r="F24" s="162"/>
      <c r="G24" s="162"/>
      <c r="H24" s="162"/>
      <c r="I24" s="162"/>
      <c r="J24" s="163"/>
      <c r="K24" s="163"/>
      <c r="L24" s="163"/>
    </row>
    <row r="25" spans="1:12" ht="15">
      <c r="A25" s="162"/>
      <c r="B25" s="162"/>
      <c r="C25" s="162"/>
      <c r="D25" s="162"/>
      <c r="E25" s="162"/>
      <c r="F25" s="162"/>
      <c r="G25" s="162"/>
      <c r="H25" s="162"/>
      <c r="I25" s="162"/>
      <c r="J25" s="163"/>
      <c r="K25" s="163"/>
      <c r="L25" s="163"/>
    </row>
    <row r="26" spans="1:12" ht="15">
      <c r="A26" s="162"/>
      <c r="B26" s="162"/>
      <c r="C26" s="162"/>
      <c r="D26" s="162"/>
      <c r="E26" s="162"/>
      <c r="F26" s="162"/>
      <c r="G26" s="162"/>
      <c r="H26" s="162"/>
      <c r="I26" s="162"/>
      <c r="J26" s="163"/>
      <c r="K26" s="163"/>
      <c r="L26" s="163"/>
    </row>
    <row r="27" spans="1:12" ht="15">
      <c r="A27" s="164"/>
      <c r="B27" s="164"/>
      <c r="C27" s="164"/>
      <c r="D27" s="164"/>
      <c r="E27" s="164"/>
      <c r="F27" s="164"/>
      <c r="G27" s="164"/>
      <c r="H27" s="164"/>
      <c r="I27" s="164"/>
      <c r="J27" s="163"/>
      <c r="K27" s="163"/>
      <c r="L27" s="163"/>
    </row>
    <row r="28" spans="1:12" ht="15">
      <c r="A28" s="164"/>
      <c r="B28" s="164"/>
      <c r="C28" s="164"/>
      <c r="D28" s="164"/>
      <c r="E28" s="164"/>
      <c r="F28" s="164"/>
      <c r="G28" s="164"/>
      <c r="H28" s="164"/>
      <c r="I28" s="164"/>
      <c r="J28" s="163"/>
      <c r="K28" s="163"/>
      <c r="L28" s="163"/>
    </row>
    <row r="29" spans="1:12" ht="15">
      <c r="A29" s="164"/>
      <c r="B29" s="164"/>
      <c r="C29" s="164"/>
      <c r="D29" s="164"/>
      <c r="E29" s="164"/>
      <c r="F29" s="164"/>
      <c r="G29" s="164"/>
      <c r="H29" s="164"/>
      <c r="I29" s="164"/>
      <c r="J29" s="163"/>
      <c r="K29" s="163"/>
      <c r="L29" s="163"/>
    </row>
    <row r="30" spans="1:12" ht="15">
      <c r="A30" s="164"/>
      <c r="B30" s="164"/>
      <c r="C30" s="164"/>
      <c r="D30" s="164"/>
      <c r="E30" s="164"/>
      <c r="F30" s="164"/>
      <c r="G30" s="164"/>
      <c r="H30" s="164"/>
      <c r="I30" s="164"/>
      <c r="J30" s="163"/>
      <c r="K30" s="163"/>
      <c r="L30" s="163"/>
    </row>
    <row r="31" spans="1:12" ht="15">
      <c r="A31" s="164"/>
      <c r="B31" s="164"/>
      <c r="C31" s="164"/>
      <c r="D31" s="164"/>
      <c r="E31" s="164"/>
      <c r="F31" s="164"/>
      <c r="G31" s="164"/>
      <c r="H31" s="164"/>
      <c r="I31" s="164"/>
      <c r="J31" s="163"/>
      <c r="K31" s="163"/>
      <c r="L31" s="163"/>
    </row>
    <row r="32" spans="1:12" ht="15">
      <c r="A32" s="164"/>
      <c r="B32" s="164"/>
      <c r="C32" s="164"/>
      <c r="D32" s="164"/>
      <c r="E32" s="164"/>
      <c r="F32" s="164"/>
      <c r="G32" s="164"/>
      <c r="H32" s="164"/>
      <c r="I32" s="164"/>
      <c r="J32" s="163"/>
      <c r="K32" s="163"/>
      <c r="L32" s="163"/>
    </row>
    <row r="33" spans="1:12" ht="15">
      <c r="A33" s="164"/>
      <c r="B33" s="164"/>
      <c r="C33" s="164"/>
      <c r="D33" s="164"/>
      <c r="E33" s="164"/>
      <c r="F33" s="164"/>
      <c r="G33" s="164"/>
      <c r="H33" s="164"/>
      <c r="I33" s="164"/>
      <c r="J33" s="163"/>
      <c r="K33" s="163"/>
      <c r="L33" s="163"/>
    </row>
    <row r="34" spans="1:12" ht="15">
      <c r="A34" s="164"/>
      <c r="B34" s="164"/>
      <c r="C34" s="164"/>
      <c r="D34" s="164"/>
      <c r="E34" s="164"/>
      <c r="F34" s="164"/>
      <c r="G34" s="164"/>
      <c r="H34" s="164"/>
      <c r="I34" s="164"/>
      <c r="J34" s="163"/>
      <c r="K34" s="163"/>
      <c r="L34" s="163"/>
    </row>
    <row r="35" spans="1:12" ht="15">
      <c r="A35" s="164"/>
      <c r="B35" s="164"/>
      <c r="C35" s="164"/>
      <c r="D35" s="164"/>
      <c r="E35" s="164"/>
      <c r="F35" s="164"/>
      <c r="G35" s="164"/>
      <c r="H35" s="164"/>
      <c r="I35" s="164"/>
      <c r="J35" s="163"/>
      <c r="K35" s="163"/>
      <c r="L35" s="163"/>
    </row>
    <row r="36" spans="1:12" ht="15">
      <c r="A36" s="164"/>
      <c r="B36" s="164"/>
      <c r="C36" s="164"/>
      <c r="D36" s="164"/>
      <c r="E36" s="164"/>
      <c r="F36" s="164"/>
      <c r="G36" s="164"/>
      <c r="H36" s="164"/>
      <c r="I36" s="164"/>
      <c r="J36" s="163"/>
      <c r="K36" s="163"/>
      <c r="L36" s="163"/>
    </row>
    <row r="37" spans="1:12" ht="18" customHeight="1">
      <c r="A37" s="164"/>
      <c r="B37" s="164"/>
      <c r="C37" s="164"/>
      <c r="D37" s="164"/>
      <c r="E37" s="164"/>
      <c r="F37" s="164"/>
      <c r="G37" s="164"/>
      <c r="H37" s="164"/>
      <c r="I37" s="164"/>
      <c r="J37" s="163"/>
      <c r="K37" s="163"/>
      <c r="L37" s="163"/>
    </row>
    <row r="38" spans="1:12" ht="15">
      <c r="A38" s="164"/>
      <c r="B38" s="164"/>
      <c r="C38" s="164"/>
      <c r="D38" s="164"/>
      <c r="E38" s="164"/>
      <c r="F38" s="164"/>
      <c r="G38" s="164"/>
      <c r="H38" s="164"/>
      <c r="I38" s="164"/>
      <c r="J38" s="163"/>
      <c r="K38" s="163"/>
      <c r="L38" s="163"/>
    </row>
    <row r="39" spans="1:12" ht="15">
      <c r="A39" s="164"/>
      <c r="B39" s="164"/>
      <c r="C39" s="164"/>
      <c r="D39" s="164"/>
      <c r="E39" s="164"/>
      <c r="F39" s="164"/>
      <c r="G39" s="164"/>
      <c r="H39" s="164"/>
      <c r="I39" s="164"/>
      <c r="J39" s="163"/>
      <c r="K39" s="163"/>
      <c r="L39" s="163"/>
    </row>
    <row r="40" spans="1:12" ht="18" customHeight="1">
      <c r="A40" s="164"/>
      <c r="B40" s="164"/>
      <c r="C40" s="164"/>
      <c r="D40" s="164"/>
      <c r="E40" s="164"/>
      <c r="F40" s="164"/>
      <c r="G40" s="164"/>
      <c r="H40" s="164"/>
      <c r="I40" s="164"/>
      <c r="J40" s="163"/>
      <c r="K40" s="163"/>
      <c r="L40" s="163"/>
    </row>
    <row r="41" spans="1:12" ht="15">
      <c r="A41" s="164"/>
      <c r="B41" s="164"/>
      <c r="C41" s="164"/>
      <c r="D41" s="164"/>
      <c r="E41" s="164"/>
      <c r="F41" s="164"/>
      <c r="G41" s="164"/>
      <c r="H41" s="164"/>
      <c r="I41" s="164"/>
      <c r="J41" s="163"/>
      <c r="K41" s="163"/>
      <c r="L41" s="163"/>
    </row>
    <row r="42" spans="1:12" ht="15">
      <c r="A42" s="164"/>
      <c r="B42" s="164"/>
      <c r="C42" s="164"/>
      <c r="D42" s="164"/>
      <c r="E42" s="164"/>
      <c r="F42" s="164"/>
      <c r="G42" s="164"/>
      <c r="H42" s="164"/>
      <c r="I42" s="164"/>
      <c r="J42" s="163"/>
      <c r="K42" s="163"/>
      <c r="L42" s="163"/>
    </row>
    <row r="43" spans="1:12" ht="15">
      <c r="A43" s="164"/>
      <c r="B43" s="164"/>
      <c r="C43" s="164"/>
      <c r="D43" s="164"/>
      <c r="E43" s="164"/>
      <c r="F43" s="164"/>
      <c r="G43" s="164"/>
      <c r="H43" s="164"/>
      <c r="I43" s="164"/>
      <c r="J43" s="163"/>
      <c r="K43" s="163"/>
      <c r="L43" s="163"/>
    </row>
    <row r="44" spans="1:12" ht="24" customHeight="1">
      <c r="A44" s="164"/>
      <c r="B44" s="164"/>
      <c r="C44" s="164"/>
      <c r="D44" s="164"/>
      <c r="E44" s="164"/>
      <c r="F44" s="164"/>
      <c r="G44" s="164"/>
      <c r="H44" s="164"/>
      <c r="I44" s="164"/>
      <c r="J44" s="163"/>
      <c r="K44" s="163"/>
      <c r="L44" s="163"/>
    </row>
    <row r="45" spans="1:12" ht="1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</row>
    <row r="46" spans="1:12" ht="1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</row>
    <row r="47" spans="1:12" ht="1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</row>
    <row r="48" spans="1:12" ht="1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</row>
    <row r="49" spans="1:12" ht="1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</row>
    <row r="50" spans="1:12" ht="1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</row>
    <row r="51" spans="1:12" ht="1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</row>
    <row r="52" spans="1:12" ht="15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</row>
    <row r="53" spans="1:12" ht="15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</row>
    <row r="54" spans="1:12" ht="1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</row>
    <row r="55" spans="1:12" ht="15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</row>
    <row r="56" spans="1:12" ht="15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</row>
    <row r="57" spans="1:12" ht="15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</row>
    <row r="58" spans="1:12" ht="15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</row>
    <row r="59" spans="1:12" ht="15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</row>
    <row r="60" spans="1:12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</row>
    <row r="61" spans="1:12" ht="15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</row>
    <row r="62" spans="1:12" ht="15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</row>
    <row r="63" spans="1:12" ht="15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</row>
    <row r="64" spans="1:12" ht="15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</row>
    <row r="65" spans="1:12" ht="15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</row>
    <row r="66" spans="1:12" ht="15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</row>
    <row r="67" spans="1:12" ht="15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</row>
    <row r="68" spans="1:12" ht="15">
      <c r="A68" s="165" t="s">
        <v>305</v>
      </c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</row>
    <row r="69" spans="1:12" ht="15">
      <c r="A69" s="163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</row>
    <row r="70" spans="1:12" ht="15">
      <c r="A70" s="163"/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</row>
    <row r="71" spans="1:12" ht="15">
      <c r="A71" s="163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</row>
  </sheetData>
  <phoneticPr fontId="3" type="noConversion"/>
  <printOptions horizontalCentered="1"/>
  <pageMargins left="0.23622047244094491" right="0.39370078740157483" top="0.19685039370078741" bottom="0.98425196850393704" header="0.51181102362204722" footer="0.51181102362204722"/>
  <pageSetup paperSize="9" scale="1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7838-CF07-4142-A196-2AAB958A7B63}">
  <sheetPr codeName="Sheet3">
    <pageSetUpPr fitToPage="1"/>
  </sheetPr>
  <dimension ref="B1:R72"/>
  <sheetViews>
    <sheetView showGridLines="0" zoomScaleNormal="100" zoomScaleSheetLayoutView="85" workbookViewId="0"/>
  </sheetViews>
  <sheetFormatPr defaultRowHeight="12.75"/>
  <cols>
    <col min="1" max="1" width="3.109375" style="167" customWidth="1"/>
    <col min="2" max="2" width="3.5546875" style="167" customWidth="1"/>
    <col min="3" max="3" width="4.77734375" style="168" customWidth="1"/>
    <col min="4" max="4" width="2.77734375" style="153" customWidth="1"/>
    <col min="5" max="5" width="39" style="167" bestFit="1" customWidth="1"/>
    <col min="6" max="7" width="26.6640625" style="35" customWidth="1"/>
    <col min="8" max="8" width="2.77734375" style="35" customWidth="1"/>
    <col min="9" max="10" width="8.88671875" style="167"/>
    <col min="11" max="11" width="21.88671875" style="167" customWidth="1"/>
    <col min="12" max="12" width="13.33203125" style="167" customWidth="1"/>
    <col min="13" max="13" width="14.33203125" style="167" customWidth="1"/>
    <col min="14" max="14" width="8.88671875" style="167"/>
    <col min="15" max="15" width="16" style="167" customWidth="1"/>
    <col min="16" max="16384" width="8.88671875" style="167"/>
  </cols>
  <sheetData>
    <row r="1" spans="2:18" s="16" customFormat="1">
      <c r="C1" s="113"/>
      <c r="D1" s="15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2:18" s="16" customFormat="1" ht="15.75">
      <c r="B2" s="210" t="s">
        <v>76</v>
      </c>
      <c r="C2" s="210"/>
      <c r="D2" s="210"/>
      <c r="E2" s="210"/>
      <c r="F2" s="210"/>
      <c r="G2" s="21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16" customFormat="1">
      <c r="B3" s="211" t="s">
        <v>271</v>
      </c>
      <c r="C3" s="211"/>
      <c r="D3" s="211"/>
      <c r="E3" s="211"/>
      <c r="F3" s="211"/>
      <c r="G3" s="21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2:18" s="16" customFormat="1">
      <c r="B4" s="212"/>
      <c r="C4" s="212"/>
      <c r="D4" s="212"/>
      <c r="E4" s="212"/>
      <c r="F4" s="212"/>
      <c r="G4" s="212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2:18" s="16" customFormat="1">
      <c r="B5" s="40"/>
      <c r="C5" s="40"/>
      <c r="D5" s="43"/>
      <c r="E5" s="20"/>
      <c r="F5" s="41"/>
      <c r="G5" s="14" t="s">
        <v>94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2:18" s="16" customFormat="1">
      <c r="B6" s="209" t="s">
        <v>56</v>
      </c>
      <c r="C6" s="209"/>
      <c r="D6" s="209"/>
      <c r="E6" s="209"/>
      <c r="F6" s="214" t="s">
        <v>302</v>
      </c>
      <c r="G6" s="215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2:18" s="16" customFormat="1">
      <c r="B7" s="213"/>
      <c r="C7" s="213"/>
      <c r="D7" s="213"/>
      <c r="E7" s="213"/>
      <c r="F7" s="54"/>
      <c r="G7" s="54" t="s">
        <v>33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2:18" s="16" customFormat="1">
      <c r="B8" s="40"/>
      <c r="C8" s="42"/>
      <c r="D8" s="43"/>
      <c r="E8" s="42"/>
      <c r="F8" s="30" t="s">
        <v>34</v>
      </c>
      <c r="G8" s="27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2:18" s="16" customFormat="1">
      <c r="B9" s="40" t="s">
        <v>84</v>
      </c>
      <c r="C9" s="42" t="s">
        <v>278</v>
      </c>
      <c r="D9" s="43"/>
      <c r="E9" s="42"/>
      <c r="F9" s="30"/>
      <c r="G9" s="87">
        <v>2236389858879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2:18" s="16" customFormat="1">
      <c r="B10" s="40"/>
      <c r="C10" s="40"/>
      <c r="D10" s="43" t="s">
        <v>35</v>
      </c>
      <c r="E10" s="41" t="s">
        <v>45</v>
      </c>
      <c r="F10" s="132"/>
      <c r="G10" s="87">
        <v>671071475691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2:18" s="16" customFormat="1">
      <c r="B11" s="40"/>
      <c r="C11" s="40"/>
      <c r="D11" s="43" t="s">
        <v>1</v>
      </c>
      <c r="E11" s="41" t="s">
        <v>109</v>
      </c>
      <c r="F11" s="132"/>
      <c r="G11" s="87">
        <v>582067109487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2:18" s="16" customFormat="1">
      <c r="B12" s="40"/>
      <c r="C12" s="40"/>
      <c r="D12" s="43" t="s">
        <v>13</v>
      </c>
      <c r="E12" s="41" t="s">
        <v>280</v>
      </c>
      <c r="F12" s="132"/>
      <c r="G12" s="87">
        <v>238352679501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2:18" s="16" customFormat="1">
      <c r="B13" s="40"/>
      <c r="C13" s="40"/>
      <c r="D13" s="43" t="s">
        <v>2</v>
      </c>
      <c r="E13" s="41" t="s">
        <v>46</v>
      </c>
      <c r="F13" s="44"/>
      <c r="G13" s="87">
        <v>70489769315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2:18" s="16" customFormat="1">
      <c r="B14" s="40"/>
      <c r="C14" s="40"/>
      <c r="D14" s="43" t="s">
        <v>3</v>
      </c>
      <c r="E14" s="41" t="s">
        <v>158</v>
      </c>
      <c r="F14" s="44"/>
      <c r="G14" s="87">
        <v>197027800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2:18" s="16" customFormat="1">
      <c r="B15" s="40"/>
      <c r="C15" s="40"/>
      <c r="D15" s="43" t="s">
        <v>4</v>
      </c>
      <c r="E15" s="166" t="s">
        <v>157</v>
      </c>
      <c r="F15" s="44"/>
      <c r="G15" s="87">
        <v>622613967304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2:18" s="16" customFormat="1">
      <c r="B16" s="40"/>
      <c r="C16" s="40"/>
      <c r="D16" s="43" t="s">
        <v>16</v>
      </c>
      <c r="E16" s="166" t="s">
        <v>261</v>
      </c>
      <c r="F16" s="44"/>
      <c r="G16" s="94" t="s">
        <v>304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2:18" s="16" customFormat="1">
      <c r="B17" s="40"/>
      <c r="C17" s="40"/>
      <c r="D17" s="43" t="s">
        <v>17</v>
      </c>
      <c r="E17" s="15" t="s">
        <v>170</v>
      </c>
      <c r="G17" s="87">
        <v>3180693672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2:18" s="16" customFormat="1">
      <c r="B18" s="40"/>
      <c r="C18" s="40"/>
      <c r="D18" s="43" t="s">
        <v>18</v>
      </c>
      <c r="E18" s="42" t="s">
        <v>36</v>
      </c>
      <c r="F18" s="44"/>
      <c r="G18" s="87">
        <v>121918994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2:18" s="16" customFormat="1">
      <c r="B19" s="40"/>
      <c r="C19" s="40"/>
      <c r="D19" s="43" t="s">
        <v>19</v>
      </c>
      <c r="E19" s="41" t="s">
        <v>37</v>
      </c>
      <c r="F19" s="132"/>
      <c r="G19" s="87">
        <v>39654589439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2:18" s="16" customFormat="1">
      <c r="B20" s="40"/>
      <c r="C20" s="40"/>
      <c r="D20" s="43" t="s">
        <v>5</v>
      </c>
      <c r="E20" s="41" t="s">
        <v>48</v>
      </c>
      <c r="F20" s="26"/>
      <c r="G20" s="87">
        <v>8640627676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2:18" s="16" customFormat="1">
      <c r="B21" s="40"/>
      <c r="C21" s="40"/>
      <c r="D21" s="43"/>
      <c r="E21" s="41"/>
      <c r="F21" s="26"/>
      <c r="G21" s="78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2:18" s="16" customFormat="1">
      <c r="B22" s="40" t="s">
        <v>85</v>
      </c>
      <c r="C22" s="45" t="s">
        <v>279</v>
      </c>
      <c r="D22" s="43"/>
      <c r="E22" s="41"/>
      <c r="F22" s="30"/>
      <c r="G22" s="87">
        <v>2428324957461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2:18" s="16" customFormat="1">
      <c r="B23" s="40"/>
      <c r="C23" s="40"/>
      <c r="D23" s="43" t="s">
        <v>15</v>
      </c>
      <c r="E23" s="41" t="s">
        <v>46</v>
      </c>
      <c r="F23" s="30"/>
      <c r="G23" s="87">
        <v>25614852932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2:18" s="16" customFormat="1">
      <c r="B24" s="40"/>
      <c r="C24" s="40"/>
      <c r="D24" s="43" t="s">
        <v>1</v>
      </c>
      <c r="E24" s="41" t="s">
        <v>47</v>
      </c>
      <c r="F24" s="30"/>
      <c r="G24" s="87">
        <v>684608962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2:18" s="16" customFormat="1">
      <c r="B25" s="40"/>
      <c r="C25" s="40"/>
      <c r="D25" s="43" t="s">
        <v>13</v>
      </c>
      <c r="E25" s="166" t="s">
        <v>137</v>
      </c>
      <c r="F25" s="30"/>
      <c r="G25" s="87">
        <v>473488727811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2:18" s="16" customFormat="1">
      <c r="B26" s="40"/>
      <c r="C26" s="40"/>
      <c r="D26" s="43" t="s">
        <v>2</v>
      </c>
      <c r="E26" s="15" t="s">
        <v>171</v>
      </c>
      <c r="F26" s="30"/>
      <c r="G26" s="88">
        <v>2967619217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2:18" s="16" customFormat="1">
      <c r="B27" s="40"/>
      <c r="C27" s="40"/>
      <c r="D27" s="43" t="s">
        <v>3</v>
      </c>
      <c r="E27" s="41" t="s">
        <v>122</v>
      </c>
      <c r="F27" s="30"/>
      <c r="G27" s="87">
        <v>62520703772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2:18" s="16" customFormat="1">
      <c r="B28" s="40"/>
      <c r="C28" s="40"/>
      <c r="D28" s="43" t="s">
        <v>4</v>
      </c>
      <c r="E28" s="41" t="s">
        <v>110</v>
      </c>
      <c r="F28" s="30"/>
      <c r="G28" s="94" t="s">
        <v>304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2:18" s="16" customFormat="1">
      <c r="B29" s="40"/>
      <c r="C29" s="40"/>
      <c r="D29" s="43" t="s">
        <v>16</v>
      </c>
      <c r="E29" s="42" t="s">
        <v>38</v>
      </c>
      <c r="F29" s="30"/>
      <c r="G29" s="87">
        <v>1133481161164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2:18" s="16" customFormat="1">
      <c r="B30" s="40"/>
      <c r="C30" s="40"/>
      <c r="D30" s="43" t="s">
        <v>17</v>
      </c>
      <c r="E30" s="42" t="s">
        <v>78</v>
      </c>
      <c r="F30" s="30"/>
      <c r="G30" s="87">
        <v>528714164901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2:18" s="16" customFormat="1" ht="12.75" customHeight="1">
      <c r="B31" s="40"/>
      <c r="C31" s="40"/>
      <c r="D31" s="43" t="s">
        <v>18</v>
      </c>
      <c r="E31" s="41" t="s">
        <v>282</v>
      </c>
      <c r="F31" s="30"/>
      <c r="G31" s="88">
        <v>54372452946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2:18" s="16" customFormat="1">
      <c r="B32" s="40"/>
      <c r="C32" s="40"/>
      <c r="D32" s="43" t="s">
        <v>19</v>
      </c>
      <c r="E32" s="41" t="s">
        <v>119</v>
      </c>
      <c r="F32" s="30"/>
      <c r="G32" s="87">
        <v>45475339921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2:18" s="16" customFormat="1">
      <c r="B33" s="40"/>
      <c r="C33" s="40"/>
      <c r="D33" s="43" t="s">
        <v>5</v>
      </c>
      <c r="E33" s="41" t="s">
        <v>44</v>
      </c>
      <c r="F33" s="30"/>
      <c r="G33" s="87">
        <v>101005325835</v>
      </c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2:18" s="16" customFormat="1">
      <c r="B34" s="40"/>
      <c r="C34" s="40"/>
      <c r="D34" s="152"/>
      <c r="E34" s="41"/>
      <c r="F34" s="30"/>
      <c r="G34" s="7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2:18" s="16" customFormat="1">
      <c r="B35" s="209" t="s">
        <v>39</v>
      </c>
      <c r="C35" s="209"/>
      <c r="D35" s="209"/>
      <c r="E35" s="209"/>
      <c r="F35" s="54"/>
      <c r="G35" s="55">
        <f>G9+G22</f>
        <v>4664714816340</v>
      </c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2:18" s="16" customFormat="1">
      <c r="B36" s="40"/>
      <c r="C36" s="40"/>
      <c r="D36" s="43"/>
      <c r="E36" s="46"/>
      <c r="F36" s="47"/>
      <c r="G36" s="90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2:18" s="16" customFormat="1">
      <c r="B37" s="40" t="s">
        <v>84</v>
      </c>
      <c r="C37" s="45" t="s">
        <v>40</v>
      </c>
      <c r="D37" s="43"/>
      <c r="E37" s="41"/>
      <c r="F37" s="48"/>
      <c r="G37" s="87">
        <v>720254846066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2:18" s="16" customFormat="1">
      <c r="B38" s="40"/>
      <c r="C38" s="40"/>
      <c r="D38" s="43" t="s">
        <v>91</v>
      </c>
      <c r="E38" s="41" t="s">
        <v>136</v>
      </c>
      <c r="F38" s="48"/>
      <c r="G38" s="87">
        <v>129998686993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2:18" s="16" customFormat="1">
      <c r="B39" s="40"/>
      <c r="C39" s="40"/>
      <c r="D39" s="43" t="s">
        <v>1</v>
      </c>
      <c r="E39" s="41" t="s">
        <v>96</v>
      </c>
      <c r="F39" s="48"/>
      <c r="G39" s="87">
        <v>179537231004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2:18" s="16" customFormat="1">
      <c r="B40" s="40"/>
      <c r="C40" s="40"/>
      <c r="D40" s="43" t="s">
        <v>13</v>
      </c>
      <c r="E40" s="41" t="s">
        <v>149</v>
      </c>
      <c r="F40" s="48"/>
      <c r="G40" s="87">
        <v>57856818550</v>
      </c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  <row r="41" spans="2:18" s="16" customFormat="1">
      <c r="B41" s="40"/>
      <c r="C41" s="40"/>
      <c r="D41" s="43" t="s">
        <v>2</v>
      </c>
      <c r="E41" s="41" t="s">
        <v>97</v>
      </c>
      <c r="F41" s="48"/>
      <c r="G41" s="87">
        <v>68112049035</v>
      </c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2:18" s="16" customFormat="1">
      <c r="B42" s="40"/>
      <c r="C42" s="40"/>
      <c r="D42" s="43" t="s">
        <v>3</v>
      </c>
      <c r="E42" s="41" t="s">
        <v>71</v>
      </c>
      <c r="F42" s="48"/>
      <c r="G42" s="87">
        <v>284536856032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2:18" s="16" customFormat="1">
      <c r="B43" s="40"/>
      <c r="C43" s="40"/>
      <c r="D43" s="43" t="s">
        <v>4</v>
      </c>
      <c r="E43" s="41" t="s">
        <v>50</v>
      </c>
      <c r="F43" s="48"/>
      <c r="G43" s="87">
        <v>213204452</v>
      </c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2:18" s="16" customFormat="1">
      <c r="B44" s="40"/>
      <c r="C44" s="40"/>
      <c r="D44" s="43"/>
      <c r="F44" s="48"/>
      <c r="G44" s="87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  <row r="45" spans="2:18" s="16" customFormat="1">
      <c r="B45" s="40" t="s">
        <v>85</v>
      </c>
      <c r="C45" s="45" t="s">
        <v>72</v>
      </c>
      <c r="D45" s="43"/>
      <c r="E45" s="41"/>
      <c r="F45" s="48"/>
      <c r="G45" s="87">
        <v>362464893193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  <row r="46" spans="2:18" s="16" customFormat="1" ht="13.5">
      <c r="B46" s="40"/>
      <c r="C46" s="45"/>
      <c r="D46" s="43" t="s">
        <v>35</v>
      </c>
      <c r="E46" s="41" t="s">
        <v>172</v>
      </c>
      <c r="F46" s="48"/>
      <c r="G46" s="87">
        <v>39952620224</v>
      </c>
      <c r="H46" s="31"/>
      <c r="J46" s="75"/>
      <c r="K46" s="171"/>
      <c r="L46" s="79"/>
      <c r="M46" s="78"/>
    </row>
    <row r="47" spans="2:18" s="16" customFormat="1" ht="13.5">
      <c r="B47" s="40"/>
      <c r="C47" s="40"/>
      <c r="D47" s="43" t="s">
        <v>1</v>
      </c>
      <c r="E47" s="41" t="s">
        <v>49</v>
      </c>
      <c r="F47" s="48"/>
      <c r="G47" s="87">
        <v>2814203101</v>
      </c>
      <c r="H47" s="31"/>
      <c r="J47" s="75"/>
      <c r="K47" s="171"/>
      <c r="L47" s="79"/>
      <c r="M47" s="78"/>
    </row>
    <row r="48" spans="2:18" s="16" customFormat="1" ht="13.5">
      <c r="B48" s="40"/>
      <c r="C48" s="40"/>
      <c r="D48" s="43" t="s">
        <v>13</v>
      </c>
      <c r="E48" s="41" t="s">
        <v>150</v>
      </c>
      <c r="F48" s="48"/>
      <c r="G48" s="87">
        <v>23239155834</v>
      </c>
      <c r="H48" s="31"/>
      <c r="J48" s="75"/>
      <c r="K48" s="171"/>
      <c r="L48" s="79"/>
      <c r="M48" s="78"/>
    </row>
    <row r="49" spans="2:13" s="16" customFormat="1" ht="13.5">
      <c r="B49" s="40"/>
      <c r="C49" s="40"/>
      <c r="D49" s="43" t="s">
        <v>2</v>
      </c>
      <c r="E49" s="41" t="s">
        <v>174</v>
      </c>
      <c r="F49" s="48"/>
      <c r="G49" s="94" t="s">
        <v>304</v>
      </c>
      <c r="H49" s="31"/>
      <c r="J49" s="75"/>
      <c r="K49" s="172"/>
      <c r="L49" s="79"/>
      <c r="M49" s="78"/>
    </row>
    <row r="50" spans="2:13" s="16" customFormat="1" ht="13.5">
      <c r="B50" s="40"/>
      <c r="C50" s="40"/>
      <c r="D50" s="43" t="s">
        <v>3</v>
      </c>
      <c r="E50" s="41" t="s">
        <v>98</v>
      </c>
      <c r="F50" s="48"/>
      <c r="G50" s="87">
        <v>78653807166</v>
      </c>
      <c r="H50" s="31"/>
      <c r="J50" s="75"/>
      <c r="K50" s="171"/>
      <c r="L50" s="79"/>
      <c r="M50" s="78"/>
    </row>
    <row r="51" spans="2:13" s="16" customFormat="1" ht="13.5">
      <c r="B51" s="40"/>
      <c r="C51" s="40"/>
      <c r="D51" s="43" t="s">
        <v>4</v>
      </c>
      <c r="E51" s="41" t="s">
        <v>149</v>
      </c>
      <c r="F51" s="48"/>
      <c r="G51" s="87">
        <v>138487580203</v>
      </c>
      <c r="H51" s="31"/>
      <c r="J51" s="75"/>
      <c r="K51" s="171"/>
      <c r="L51" s="79"/>
      <c r="M51" s="78"/>
    </row>
    <row r="52" spans="2:13" ht="13.5">
      <c r="D52" s="43" t="s">
        <v>151</v>
      </c>
      <c r="E52" s="41" t="s">
        <v>159</v>
      </c>
      <c r="G52" s="87">
        <v>73978326487</v>
      </c>
      <c r="J52" s="75"/>
      <c r="K52" s="171"/>
      <c r="L52" s="79"/>
      <c r="M52" s="78"/>
    </row>
    <row r="53" spans="2:13" s="16" customFormat="1" ht="13.5">
      <c r="B53" s="40"/>
      <c r="C53" s="40"/>
      <c r="D53" s="43" t="s">
        <v>17</v>
      </c>
      <c r="E53" s="41" t="s">
        <v>50</v>
      </c>
      <c r="F53" s="48"/>
      <c r="G53" s="87">
        <v>3414309098</v>
      </c>
      <c r="H53" s="31"/>
      <c r="J53" s="75"/>
      <c r="K53" s="171"/>
      <c r="L53" s="79"/>
      <c r="M53" s="78"/>
    </row>
    <row r="54" spans="2:13" s="16" customFormat="1" ht="13.5">
      <c r="B54" s="40"/>
      <c r="C54" s="40"/>
      <c r="D54" s="43" t="s">
        <v>18</v>
      </c>
      <c r="E54" s="41" t="s">
        <v>281</v>
      </c>
      <c r="F54" s="48"/>
      <c r="G54" s="87">
        <v>1924891080</v>
      </c>
      <c r="H54" s="31"/>
      <c r="J54" s="75"/>
      <c r="K54" s="171"/>
      <c r="L54" s="79"/>
      <c r="M54" s="78"/>
    </row>
    <row r="55" spans="2:13" s="16" customFormat="1">
      <c r="B55" s="40"/>
      <c r="C55" s="40"/>
      <c r="D55" s="43"/>
      <c r="E55" s="166"/>
      <c r="F55" s="48"/>
      <c r="G55" s="74"/>
      <c r="H55" s="31"/>
    </row>
    <row r="56" spans="2:13" s="16" customFormat="1">
      <c r="B56" s="208" t="s">
        <v>152</v>
      </c>
      <c r="C56" s="208"/>
      <c r="D56" s="208"/>
      <c r="E56" s="208"/>
      <c r="F56" s="56"/>
      <c r="G56" s="92">
        <f>G37+G45</f>
        <v>1082719739259</v>
      </c>
      <c r="H56" s="31"/>
    </row>
    <row r="57" spans="2:13" s="16" customFormat="1">
      <c r="B57" s="40"/>
      <c r="C57" s="40"/>
      <c r="D57" s="43"/>
      <c r="E57" s="46"/>
      <c r="F57" s="47"/>
      <c r="G57" s="89"/>
      <c r="H57" s="31"/>
    </row>
    <row r="58" spans="2:13" s="16" customFormat="1">
      <c r="B58" s="49" t="s">
        <v>86</v>
      </c>
      <c r="C58" s="45" t="s">
        <v>41</v>
      </c>
      <c r="D58" s="43"/>
      <c r="E58" s="41"/>
      <c r="F58" s="48"/>
      <c r="G58" s="87">
        <v>10977011000</v>
      </c>
      <c r="H58" s="31"/>
    </row>
    <row r="59" spans="2:13" s="16" customFormat="1">
      <c r="B59" s="40" t="s">
        <v>87</v>
      </c>
      <c r="C59" s="45" t="s">
        <v>42</v>
      </c>
      <c r="D59" s="43"/>
      <c r="E59" s="41"/>
      <c r="F59" s="30"/>
      <c r="G59" s="78">
        <v>-290550381495</v>
      </c>
      <c r="H59" s="31"/>
    </row>
    <row r="60" spans="2:13" s="16" customFormat="1">
      <c r="B60" s="40" t="s">
        <v>88</v>
      </c>
      <c r="C60" s="45" t="s">
        <v>111</v>
      </c>
      <c r="D60" s="43"/>
      <c r="E60" s="41"/>
      <c r="F60" s="48"/>
      <c r="G60" s="78">
        <v>-103509863182</v>
      </c>
      <c r="H60" s="31"/>
    </row>
    <row r="61" spans="2:13" s="16" customFormat="1">
      <c r="B61" s="40" t="s">
        <v>89</v>
      </c>
      <c r="C61" s="45" t="s">
        <v>153</v>
      </c>
      <c r="D61" s="43"/>
      <c r="E61" s="45"/>
      <c r="F61" s="48"/>
      <c r="G61" s="87">
        <v>3923426180375</v>
      </c>
      <c r="H61" s="31"/>
    </row>
    <row r="62" spans="2:13" s="16" customFormat="1">
      <c r="B62" s="40" t="s">
        <v>90</v>
      </c>
      <c r="C62" s="45" t="s">
        <v>154</v>
      </c>
      <c r="D62" s="43"/>
      <c r="E62" s="45"/>
      <c r="F62" s="48"/>
      <c r="G62" s="87">
        <v>41652130383</v>
      </c>
      <c r="H62" s="31"/>
    </row>
    <row r="63" spans="2:13" s="16" customFormat="1">
      <c r="B63" s="40"/>
      <c r="C63" s="40"/>
      <c r="D63" s="43"/>
      <c r="E63" s="41"/>
      <c r="F63" s="48"/>
      <c r="G63" s="93"/>
      <c r="H63" s="31"/>
    </row>
    <row r="64" spans="2:13" s="16" customFormat="1">
      <c r="B64" s="208" t="s">
        <v>155</v>
      </c>
      <c r="C64" s="208"/>
      <c r="D64" s="208"/>
      <c r="E64" s="208"/>
      <c r="F64" s="56"/>
      <c r="G64" s="92">
        <f>SUM(G58:G62)</f>
        <v>3581995077081</v>
      </c>
      <c r="H64" s="31"/>
    </row>
    <row r="65" spans="2:8" s="16" customFormat="1">
      <c r="B65" s="209" t="s">
        <v>156</v>
      </c>
      <c r="C65" s="209"/>
      <c r="D65" s="209"/>
      <c r="E65" s="209"/>
      <c r="F65" s="54"/>
      <c r="G65" s="55">
        <f>SUM(G56,G64)</f>
        <v>4664714816340</v>
      </c>
      <c r="H65" s="31"/>
    </row>
    <row r="66" spans="2:8" s="16" customFormat="1" ht="18" customHeight="1">
      <c r="C66" s="113"/>
      <c r="D66" s="151"/>
      <c r="F66" s="31"/>
      <c r="G66" s="31"/>
      <c r="H66" s="31"/>
    </row>
    <row r="69" spans="2:8">
      <c r="E69" s="41"/>
    </row>
    <row r="70" spans="2:8">
      <c r="E70" s="41"/>
    </row>
    <row r="71" spans="2:8">
      <c r="E71" s="41"/>
    </row>
    <row r="72" spans="2:8">
      <c r="E72" s="41"/>
    </row>
  </sheetData>
  <mergeCells count="9">
    <mergeCell ref="B56:E56"/>
    <mergeCell ref="B64:E64"/>
    <mergeCell ref="B65:E65"/>
    <mergeCell ref="B2:G2"/>
    <mergeCell ref="B3:G3"/>
    <mergeCell ref="B4:G4"/>
    <mergeCell ref="B6:E7"/>
    <mergeCell ref="F6:G6"/>
    <mergeCell ref="B35:E35"/>
  </mergeCells>
  <phoneticPr fontId="3" type="noConversion"/>
  <printOptions horizontalCentered="1"/>
  <pageMargins left="0.19685039370078741" right="0.15748031496062992" top="0.27559055118110237" bottom="0.23622047244094491" header="0.23622047244094491" footer="0.19685039370078741"/>
  <pageSetup paperSize="9" scale="10" orientation="portrait" r:id="rId1"/>
  <headerFooter alignWithMargins="0"/>
  <ignoredErrors>
    <ignoredError sqref="B66:G66 B67:B76 F67:G76 D38:D43 D46:D54 D10:D15 D23 D24:D25 D26:D33 D16:D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0E47-70A3-49B3-A87F-667561677C61}">
  <sheetPr codeName="Sheet4">
    <pageSetUpPr fitToPage="1"/>
  </sheetPr>
  <dimension ref="B1:J91"/>
  <sheetViews>
    <sheetView showGridLines="0" zoomScaleNormal="100" zoomScaleSheetLayoutView="80" workbookViewId="0">
      <pane xSplit="4" topLeftCell="E1" activePane="topRight" state="frozen"/>
      <selection pane="topRight"/>
    </sheetView>
  </sheetViews>
  <sheetFormatPr defaultRowHeight="13.5"/>
  <cols>
    <col min="1" max="1" width="1" style="167" customWidth="1"/>
    <col min="2" max="2" width="4.77734375" style="17" customWidth="1"/>
    <col min="3" max="3" width="2.77734375" style="184" customWidth="1"/>
    <col min="4" max="4" width="45.88671875" style="167" customWidth="1"/>
    <col min="5" max="5" width="18.33203125" style="35" customWidth="1"/>
    <col min="6" max="6" width="17.44140625" style="35" customWidth="1"/>
    <col min="7" max="8" width="17.5546875" style="35" customWidth="1"/>
    <col min="9" max="9" width="19.21875" style="36" customWidth="1"/>
    <col min="10" max="10" width="1" style="185" customWidth="1"/>
    <col min="11" max="15" width="15.77734375" style="167" customWidth="1"/>
    <col min="16" max="16384" width="8.88671875" style="167"/>
  </cols>
  <sheetData>
    <row r="1" spans="2:10" s="16" customFormat="1" ht="7.5" customHeight="1">
      <c r="B1" s="17"/>
      <c r="C1" s="18"/>
      <c r="E1" s="31"/>
      <c r="F1" s="31"/>
      <c r="G1" s="31"/>
      <c r="H1" s="31"/>
      <c r="I1" s="32"/>
      <c r="J1" s="15"/>
    </row>
    <row r="2" spans="2:10" s="16" customFormat="1" ht="15.75" customHeight="1">
      <c r="B2" s="216" t="s">
        <v>77</v>
      </c>
      <c r="C2" s="216"/>
      <c r="D2" s="216"/>
      <c r="E2" s="216"/>
      <c r="F2" s="216"/>
      <c r="G2" s="216"/>
      <c r="H2" s="216"/>
      <c r="I2" s="216"/>
      <c r="J2" s="15"/>
    </row>
    <row r="3" spans="2:10" s="16" customFormat="1" ht="12" customHeight="1">
      <c r="B3" s="217" t="s">
        <v>271</v>
      </c>
      <c r="C3" s="217"/>
      <c r="D3" s="217"/>
      <c r="E3" s="217"/>
      <c r="F3" s="217"/>
      <c r="G3" s="217"/>
      <c r="H3" s="217"/>
      <c r="I3" s="217"/>
      <c r="J3" s="15"/>
    </row>
    <row r="4" spans="2:10" s="16" customFormat="1" ht="12.75" customHeight="1">
      <c r="B4" s="212"/>
      <c r="C4" s="212"/>
      <c r="D4" s="212"/>
      <c r="E4" s="170"/>
      <c r="F4" s="170"/>
      <c r="G4" s="170"/>
      <c r="H4" s="170"/>
      <c r="I4" s="170"/>
      <c r="J4" s="15"/>
    </row>
    <row r="5" spans="2:10" s="16" customFormat="1" ht="13.5" customHeight="1">
      <c r="B5" s="17"/>
      <c r="C5" s="18"/>
      <c r="D5" s="19"/>
      <c r="E5" s="20"/>
      <c r="F5" s="20"/>
      <c r="G5" s="14"/>
      <c r="H5" s="14"/>
      <c r="I5" s="14" t="s">
        <v>95</v>
      </c>
      <c r="J5" s="15"/>
    </row>
    <row r="6" spans="2:10" s="16" customFormat="1" ht="12" customHeight="1">
      <c r="B6" s="173"/>
      <c r="C6" s="174"/>
      <c r="D6" s="175"/>
      <c r="E6" s="98" t="s">
        <v>178</v>
      </c>
      <c r="F6" s="98" t="s">
        <v>179</v>
      </c>
      <c r="G6" s="98" t="s">
        <v>180</v>
      </c>
      <c r="H6" s="98" t="s">
        <v>181</v>
      </c>
      <c r="I6" s="98" t="s">
        <v>0</v>
      </c>
      <c r="J6" s="15"/>
    </row>
    <row r="7" spans="2:10" s="22" customFormat="1" ht="12.95" customHeight="1">
      <c r="B7" s="57" t="s">
        <v>83</v>
      </c>
      <c r="C7" s="58" t="s">
        <v>123</v>
      </c>
      <c r="D7" s="59"/>
      <c r="E7" s="80">
        <v>557383155711</v>
      </c>
      <c r="F7" s="80">
        <v>770500860473</v>
      </c>
      <c r="G7" s="80"/>
      <c r="H7" s="80"/>
      <c r="I7" s="80">
        <f>SUM(E7:H7)</f>
        <v>1327884016184</v>
      </c>
      <c r="J7" s="21"/>
    </row>
    <row r="8" spans="2:10" s="24" customFormat="1" ht="12.95" customHeight="1">
      <c r="B8" s="60" t="s">
        <v>114</v>
      </c>
      <c r="C8" s="61" t="s">
        <v>124</v>
      </c>
      <c r="D8" s="62"/>
      <c r="E8" s="77">
        <v>444106597746.88916</v>
      </c>
      <c r="F8" s="77">
        <v>596639412339.11084</v>
      </c>
      <c r="G8" s="77"/>
      <c r="H8" s="77"/>
      <c r="I8" s="77">
        <f>SUM(E8:H8)</f>
        <v>1040746010086</v>
      </c>
      <c r="J8" s="21"/>
    </row>
    <row r="9" spans="2:10" s="16" customFormat="1" ht="12.95" customHeight="1">
      <c r="B9" s="25"/>
      <c r="C9" s="152" t="s">
        <v>15</v>
      </c>
      <c r="D9" s="176" t="s">
        <v>283</v>
      </c>
      <c r="E9" s="78">
        <v>147359584725</v>
      </c>
      <c r="F9" s="78">
        <v>127986527095</v>
      </c>
      <c r="G9" s="78"/>
      <c r="H9" s="78"/>
      <c r="I9" s="78">
        <f>SUM(E9:H9)</f>
        <v>275346111820</v>
      </c>
      <c r="J9" s="23"/>
    </row>
    <row r="10" spans="2:10" s="16" customFormat="1" ht="12.95" customHeight="1">
      <c r="B10" s="25"/>
      <c r="C10" s="152" t="s">
        <v>1</v>
      </c>
      <c r="D10" s="176" t="s">
        <v>51</v>
      </c>
      <c r="E10" s="78">
        <v>5253059180</v>
      </c>
      <c r="F10" s="78">
        <v>6719922723</v>
      </c>
      <c r="G10" s="78"/>
      <c r="H10" s="78"/>
      <c r="I10" s="78">
        <f t="shared" ref="I10:I39" si="0">SUM(E10:H10)</f>
        <v>11972981903</v>
      </c>
      <c r="J10" s="23"/>
    </row>
    <row r="11" spans="2:10" s="16" customFormat="1" ht="12.95" customHeight="1">
      <c r="B11" s="25"/>
      <c r="C11" s="152" t="s">
        <v>13</v>
      </c>
      <c r="D11" s="176" t="s">
        <v>52</v>
      </c>
      <c r="E11" s="78">
        <v>21533403004</v>
      </c>
      <c r="F11" s="78">
        <v>21809666146</v>
      </c>
      <c r="G11" s="78"/>
      <c r="H11" s="78"/>
      <c r="I11" s="78">
        <f t="shared" si="0"/>
        <v>43343069150</v>
      </c>
      <c r="J11" s="23"/>
    </row>
    <row r="12" spans="2:10" s="16" customFormat="1" ht="12.95" customHeight="1">
      <c r="B12" s="25"/>
      <c r="C12" s="152" t="s">
        <v>2</v>
      </c>
      <c r="D12" s="176" t="s">
        <v>284</v>
      </c>
      <c r="E12" s="78">
        <v>65839138</v>
      </c>
      <c r="F12" s="78">
        <v>-412955300</v>
      </c>
      <c r="G12" s="78"/>
      <c r="H12" s="78"/>
      <c r="I12" s="78">
        <f t="shared" si="0"/>
        <v>-347116162</v>
      </c>
      <c r="J12" s="23"/>
    </row>
    <row r="13" spans="2:10" s="16" customFormat="1" ht="12.95" customHeight="1">
      <c r="B13" s="25"/>
      <c r="C13" s="152" t="s">
        <v>3</v>
      </c>
      <c r="D13" s="176" t="s">
        <v>53</v>
      </c>
      <c r="E13" s="78">
        <v>2968898795</v>
      </c>
      <c r="F13" s="78">
        <v>2272121387</v>
      </c>
      <c r="G13" s="78"/>
      <c r="H13" s="78"/>
      <c r="I13" s="78">
        <f t="shared" si="0"/>
        <v>5241020182</v>
      </c>
      <c r="J13" s="15"/>
    </row>
    <row r="14" spans="2:10" s="16" customFormat="1" ht="12.95" customHeight="1">
      <c r="B14" s="25"/>
      <c r="C14" s="152" t="s">
        <v>4</v>
      </c>
      <c r="D14" s="176" t="s">
        <v>55</v>
      </c>
      <c r="E14" s="78">
        <v>71657193</v>
      </c>
      <c r="F14" s="78">
        <v>79772661</v>
      </c>
      <c r="G14" s="78"/>
      <c r="H14" s="78"/>
      <c r="I14" s="78">
        <f t="shared" si="0"/>
        <v>151429854</v>
      </c>
      <c r="J14" s="15"/>
    </row>
    <row r="15" spans="2:10" s="16" customFormat="1" ht="12.95" customHeight="1">
      <c r="B15" s="25"/>
      <c r="C15" s="152" t="s">
        <v>16</v>
      </c>
      <c r="D15" s="176" t="s">
        <v>57</v>
      </c>
      <c r="E15" s="78">
        <v>7180250796</v>
      </c>
      <c r="F15" s="78">
        <v>7173615405</v>
      </c>
      <c r="G15" s="78"/>
      <c r="H15" s="78"/>
      <c r="I15" s="78">
        <f t="shared" si="0"/>
        <v>14353866201</v>
      </c>
      <c r="J15" s="23"/>
    </row>
    <row r="16" spans="2:10" s="16" customFormat="1" ht="12.95" customHeight="1">
      <c r="B16" s="25"/>
      <c r="C16" s="152" t="s">
        <v>17</v>
      </c>
      <c r="D16" s="176" t="s">
        <v>58</v>
      </c>
      <c r="E16" s="78">
        <v>607520947</v>
      </c>
      <c r="F16" s="78">
        <v>727308061</v>
      </c>
      <c r="G16" s="78"/>
      <c r="H16" s="78"/>
      <c r="I16" s="78">
        <f t="shared" si="0"/>
        <v>1334829008</v>
      </c>
      <c r="J16" s="15"/>
    </row>
    <row r="17" spans="2:10" s="16" customFormat="1" ht="12.95" customHeight="1">
      <c r="B17" s="25"/>
      <c r="C17" s="152" t="s">
        <v>18</v>
      </c>
      <c r="D17" s="176" t="s">
        <v>59</v>
      </c>
      <c r="E17" s="78">
        <v>1124209112</v>
      </c>
      <c r="F17" s="78">
        <v>2027909200</v>
      </c>
      <c r="G17" s="78"/>
      <c r="H17" s="78"/>
      <c r="I17" s="78">
        <f t="shared" si="0"/>
        <v>3152118312</v>
      </c>
      <c r="J17" s="23"/>
    </row>
    <row r="18" spans="2:10" s="16" customFormat="1" ht="12.95" customHeight="1">
      <c r="B18" s="25"/>
      <c r="C18" s="152" t="s">
        <v>19</v>
      </c>
      <c r="D18" s="176" t="s">
        <v>285</v>
      </c>
      <c r="E18" s="78">
        <v>19858887479</v>
      </c>
      <c r="F18" s="78">
        <v>21460625902</v>
      </c>
      <c r="G18" s="78"/>
      <c r="H18" s="78"/>
      <c r="I18" s="78">
        <f t="shared" si="0"/>
        <v>41319513381</v>
      </c>
      <c r="J18" s="23"/>
    </row>
    <row r="19" spans="2:10" s="16" customFormat="1" ht="12.95" customHeight="1">
      <c r="B19" s="25"/>
      <c r="C19" s="152" t="s">
        <v>5</v>
      </c>
      <c r="D19" s="176" t="s">
        <v>286</v>
      </c>
      <c r="E19" s="78">
        <v>2070757360.8891294</v>
      </c>
      <c r="F19" s="78">
        <v>2099914527.1108706</v>
      </c>
      <c r="G19" s="78"/>
      <c r="H19" s="78"/>
      <c r="I19" s="78">
        <f t="shared" si="0"/>
        <v>4170671888</v>
      </c>
      <c r="J19" s="23"/>
    </row>
    <row r="20" spans="2:10" s="16" customFormat="1" ht="12.95" customHeight="1">
      <c r="B20" s="25"/>
      <c r="C20" s="152" t="s">
        <v>6</v>
      </c>
      <c r="D20" s="176" t="s">
        <v>60</v>
      </c>
      <c r="E20" s="78">
        <v>761004419</v>
      </c>
      <c r="F20" s="78">
        <v>1051084209</v>
      </c>
      <c r="G20" s="78"/>
      <c r="H20" s="78"/>
      <c r="I20" s="78">
        <f t="shared" si="0"/>
        <v>1812088628</v>
      </c>
      <c r="J20" s="23"/>
    </row>
    <row r="21" spans="2:10" s="16" customFormat="1" ht="12.95" customHeight="1">
      <c r="B21" s="25"/>
      <c r="C21" s="152" t="s">
        <v>73</v>
      </c>
      <c r="D21" s="176" t="s">
        <v>61</v>
      </c>
      <c r="E21" s="78">
        <v>5348067</v>
      </c>
      <c r="F21" s="78">
        <v>8432537</v>
      </c>
      <c r="G21" s="78"/>
      <c r="H21" s="78"/>
      <c r="I21" s="78">
        <f t="shared" si="0"/>
        <v>13780604</v>
      </c>
      <c r="J21" s="23"/>
    </row>
    <row r="22" spans="2:10" s="16" customFormat="1" ht="12.95" customHeight="1">
      <c r="B22" s="25"/>
      <c r="C22" s="152" t="s">
        <v>7</v>
      </c>
      <c r="D22" s="176" t="s">
        <v>287</v>
      </c>
      <c r="E22" s="78">
        <v>610081023</v>
      </c>
      <c r="F22" s="78">
        <v>372954514</v>
      </c>
      <c r="G22" s="78"/>
      <c r="H22" s="78"/>
      <c r="I22" s="78">
        <f t="shared" si="0"/>
        <v>983035537</v>
      </c>
      <c r="J22" s="23"/>
    </row>
    <row r="23" spans="2:10" s="16" customFormat="1" ht="12.95" customHeight="1">
      <c r="B23" s="25"/>
      <c r="C23" s="152" t="s">
        <v>8</v>
      </c>
      <c r="D23" s="176" t="s">
        <v>62</v>
      </c>
      <c r="E23" s="78">
        <v>372984627</v>
      </c>
      <c r="F23" s="78">
        <v>511906936</v>
      </c>
      <c r="G23" s="78"/>
      <c r="H23" s="78"/>
      <c r="I23" s="78">
        <f t="shared" si="0"/>
        <v>884891563</v>
      </c>
      <c r="J23" s="15"/>
    </row>
    <row r="24" spans="2:10" s="16" customFormat="1" ht="12.95" customHeight="1">
      <c r="B24" s="25"/>
      <c r="C24" s="152" t="s">
        <v>9</v>
      </c>
      <c r="D24" s="176" t="s">
        <v>63</v>
      </c>
      <c r="E24" s="78">
        <v>86215315069</v>
      </c>
      <c r="F24" s="78">
        <v>126712163254</v>
      </c>
      <c r="G24" s="78"/>
      <c r="H24" s="78"/>
      <c r="I24" s="78">
        <f t="shared" si="0"/>
        <v>212927478323</v>
      </c>
      <c r="J24" s="23"/>
    </row>
    <row r="25" spans="2:10" s="16" customFormat="1" ht="12.95" customHeight="1">
      <c r="B25" s="25"/>
      <c r="C25" s="152" t="s">
        <v>10</v>
      </c>
      <c r="D25" s="176" t="s">
        <v>64</v>
      </c>
      <c r="E25" s="78">
        <v>29810317</v>
      </c>
      <c r="F25" s="78">
        <v>65759366</v>
      </c>
      <c r="G25" s="78"/>
      <c r="H25" s="78"/>
      <c r="I25" s="78">
        <f t="shared" si="0"/>
        <v>95569683</v>
      </c>
      <c r="J25" s="23"/>
    </row>
    <row r="26" spans="2:10" s="16" customFormat="1" ht="12.75" customHeight="1">
      <c r="B26" s="25"/>
      <c r="C26" s="152" t="s">
        <v>11</v>
      </c>
      <c r="D26" s="176" t="s">
        <v>65</v>
      </c>
      <c r="E26" s="78">
        <v>169829188</v>
      </c>
      <c r="F26" s="78">
        <v>196014422</v>
      </c>
      <c r="G26" s="78"/>
      <c r="H26" s="78"/>
      <c r="I26" s="78">
        <f t="shared" si="0"/>
        <v>365843610</v>
      </c>
      <c r="J26" s="23"/>
    </row>
    <row r="27" spans="2:10" s="16" customFormat="1" ht="12.95" customHeight="1">
      <c r="B27" s="25" t="s">
        <v>22</v>
      </c>
      <c r="C27" s="152" t="s">
        <v>12</v>
      </c>
      <c r="D27" s="176" t="s">
        <v>66</v>
      </c>
      <c r="E27" s="78">
        <v>209389263</v>
      </c>
      <c r="F27" s="78">
        <v>295395618</v>
      </c>
      <c r="G27" s="78"/>
      <c r="H27" s="78"/>
      <c r="I27" s="78">
        <f t="shared" si="0"/>
        <v>504784881</v>
      </c>
      <c r="J27" s="23"/>
    </row>
    <row r="28" spans="2:10" s="16" customFormat="1" ht="12.95" customHeight="1">
      <c r="B28" s="25"/>
      <c r="C28" s="152" t="s">
        <v>74</v>
      </c>
      <c r="D28" s="176" t="s">
        <v>288</v>
      </c>
      <c r="E28" s="78">
        <v>8818597063</v>
      </c>
      <c r="F28" s="78">
        <v>8949075666</v>
      </c>
      <c r="G28" s="78"/>
      <c r="H28" s="78"/>
      <c r="I28" s="78">
        <f t="shared" si="0"/>
        <v>17767672729</v>
      </c>
      <c r="J28" s="23"/>
    </row>
    <row r="29" spans="2:10" s="16" customFormat="1" ht="12.95" customHeight="1">
      <c r="B29" s="25"/>
      <c r="C29" s="152" t="s">
        <v>20</v>
      </c>
      <c r="D29" s="176" t="s">
        <v>143</v>
      </c>
      <c r="E29" s="76" t="s">
        <v>268</v>
      </c>
      <c r="F29" s="76">
        <v>43218176</v>
      </c>
      <c r="G29" s="76"/>
      <c r="H29" s="78"/>
      <c r="I29" s="76">
        <f t="shared" si="0"/>
        <v>43218176</v>
      </c>
      <c r="J29" s="23"/>
    </row>
    <row r="30" spans="2:10" s="16" customFormat="1" ht="12.95" customHeight="1">
      <c r="B30" s="25"/>
      <c r="C30" s="152" t="s">
        <v>21</v>
      </c>
      <c r="D30" s="176" t="s">
        <v>67</v>
      </c>
      <c r="E30" s="78">
        <v>92834578854</v>
      </c>
      <c r="F30" s="78">
        <v>103727144105</v>
      </c>
      <c r="G30" s="78"/>
      <c r="H30" s="78"/>
      <c r="I30" s="78">
        <f t="shared" si="0"/>
        <v>196561722959</v>
      </c>
      <c r="J30" s="23"/>
    </row>
    <row r="31" spans="2:10" s="16" customFormat="1" ht="12.95" customHeight="1">
      <c r="B31" s="25"/>
      <c r="C31" s="152" t="s">
        <v>23</v>
      </c>
      <c r="D31" s="176" t="s">
        <v>112</v>
      </c>
      <c r="E31" s="78">
        <v>1359943713</v>
      </c>
      <c r="F31" s="78">
        <v>1670955313</v>
      </c>
      <c r="G31" s="78"/>
      <c r="H31" s="78"/>
      <c r="I31" s="78">
        <f t="shared" si="0"/>
        <v>3030899026</v>
      </c>
      <c r="J31" s="15"/>
    </row>
    <row r="32" spans="2:10" s="16" customFormat="1" ht="12.95" customHeight="1">
      <c r="B32" s="25"/>
      <c r="C32" s="152" t="s">
        <v>24</v>
      </c>
      <c r="D32" s="176" t="s">
        <v>167</v>
      </c>
      <c r="E32" s="78">
        <v>258243</v>
      </c>
      <c r="F32" s="78">
        <v>144003</v>
      </c>
      <c r="G32" s="78"/>
      <c r="H32" s="78"/>
      <c r="I32" s="78">
        <f t="shared" si="0"/>
        <v>402246</v>
      </c>
      <c r="J32" s="15"/>
    </row>
    <row r="33" spans="2:10" s="16" customFormat="1" ht="12.95" customHeight="1">
      <c r="B33" s="25"/>
      <c r="C33" s="152" t="s">
        <v>25</v>
      </c>
      <c r="D33" s="176" t="s">
        <v>168</v>
      </c>
      <c r="E33" s="78">
        <v>3979036447</v>
      </c>
      <c r="F33" s="78">
        <v>3544592689</v>
      </c>
      <c r="G33" s="78"/>
      <c r="H33" s="78"/>
      <c r="I33" s="78">
        <f t="shared" si="0"/>
        <v>7523629136</v>
      </c>
      <c r="J33" s="15"/>
    </row>
    <row r="34" spans="2:10" s="16" customFormat="1" ht="12.95" customHeight="1">
      <c r="B34" s="25"/>
      <c r="C34" s="154" t="s">
        <v>26</v>
      </c>
      <c r="D34" s="177" t="s">
        <v>144</v>
      </c>
      <c r="E34" s="76" t="s">
        <v>268</v>
      </c>
      <c r="F34" s="94" t="s">
        <v>304</v>
      </c>
      <c r="G34" s="76"/>
      <c r="H34" s="78"/>
      <c r="I34" s="76">
        <f t="shared" si="0"/>
        <v>0</v>
      </c>
      <c r="J34" s="15"/>
    </row>
    <row r="35" spans="2:10" s="16" customFormat="1" ht="12.95" customHeight="1">
      <c r="B35" s="25"/>
      <c r="C35" s="152" t="s">
        <v>27</v>
      </c>
      <c r="D35" s="176" t="s">
        <v>141</v>
      </c>
      <c r="E35" s="78">
        <v>3163221965</v>
      </c>
      <c r="F35" s="78">
        <v>2900270259</v>
      </c>
      <c r="G35" s="78"/>
      <c r="H35" s="78"/>
      <c r="I35" s="78">
        <f t="shared" si="0"/>
        <v>6063492224</v>
      </c>
      <c r="J35" s="15"/>
    </row>
    <row r="36" spans="2:10" s="16" customFormat="1" ht="12.95" customHeight="1">
      <c r="B36" s="25"/>
      <c r="C36" s="152" t="s">
        <v>145</v>
      </c>
      <c r="D36" s="176" t="s">
        <v>289</v>
      </c>
      <c r="E36" s="78">
        <v>6028545</v>
      </c>
      <c r="F36" s="78">
        <v>16088531</v>
      </c>
      <c r="G36" s="78"/>
      <c r="H36" s="78"/>
      <c r="I36" s="78">
        <f t="shared" si="0"/>
        <v>22117076</v>
      </c>
      <c r="J36" s="15"/>
    </row>
    <row r="37" spans="2:10" s="16" customFormat="1" ht="12.95" customHeight="1">
      <c r="B37" s="25"/>
      <c r="C37" s="152" t="s">
        <v>146</v>
      </c>
      <c r="D37" s="176" t="s">
        <v>68</v>
      </c>
      <c r="E37" s="78">
        <v>36805115385</v>
      </c>
      <c r="F37" s="78">
        <v>154054450775</v>
      </c>
      <c r="G37" s="78"/>
      <c r="H37" s="78"/>
      <c r="I37" s="78">
        <f t="shared" si="0"/>
        <v>190859566160</v>
      </c>
      <c r="J37" s="15"/>
    </row>
    <row r="38" spans="2:10" s="16" customFormat="1" ht="12.95" customHeight="1">
      <c r="B38" s="25"/>
      <c r="C38" s="152" t="s">
        <v>147</v>
      </c>
      <c r="D38" s="176" t="s">
        <v>161</v>
      </c>
      <c r="E38" s="76" t="s">
        <v>268</v>
      </c>
      <c r="F38" s="76" t="s">
        <v>300</v>
      </c>
      <c r="G38" s="76"/>
      <c r="H38" s="76"/>
      <c r="I38" s="76">
        <f t="shared" si="0"/>
        <v>0</v>
      </c>
      <c r="J38" s="15"/>
    </row>
    <row r="39" spans="2:10" s="16" customFormat="1" ht="12.95" customHeight="1">
      <c r="B39" s="25"/>
      <c r="C39" s="152" t="s">
        <v>160</v>
      </c>
      <c r="D39" s="176" t="s">
        <v>54</v>
      </c>
      <c r="E39" s="78">
        <v>671987829</v>
      </c>
      <c r="F39" s="78">
        <v>575334159</v>
      </c>
      <c r="G39" s="78"/>
      <c r="H39" s="78"/>
      <c r="I39" s="78">
        <f t="shared" si="0"/>
        <v>1247321988</v>
      </c>
      <c r="J39" s="23"/>
    </row>
    <row r="40" spans="2:10" s="16" customFormat="1" ht="12.95" customHeight="1">
      <c r="B40" s="57" t="s">
        <v>113</v>
      </c>
      <c r="C40" s="58" t="s">
        <v>125</v>
      </c>
      <c r="D40" s="59"/>
      <c r="E40" s="81">
        <f>E7-E8</f>
        <v>113276557964.11084</v>
      </c>
      <c r="F40" s="81">
        <f>F7-F8</f>
        <v>173861448133.88916</v>
      </c>
      <c r="G40" s="81"/>
      <c r="H40" s="81"/>
      <c r="I40" s="81">
        <f>SUM(E40:H40)</f>
        <v>287138006098</v>
      </c>
      <c r="J40" s="23"/>
    </row>
    <row r="41" spans="2:10" s="16" customFormat="1" ht="12.95" customHeight="1">
      <c r="B41" s="63"/>
      <c r="C41" s="61" t="s">
        <v>126</v>
      </c>
      <c r="D41" s="62"/>
      <c r="E41" s="82">
        <f>E40/E7</f>
        <v>0.20322924509553011</v>
      </c>
      <c r="F41" s="82">
        <f>F40/F7</f>
        <v>0.22564731209665098</v>
      </c>
      <c r="G41" s="82"/>
      <c r="H41" s="82"/>
      <c r="I41" s="82">
        <f>I40/I7</f>
        <v>0.21623726364533055</v>
      </c>
      <c r="J41" s="23"/>
    </row>
    <row r="42" spans="2:10" s="16" customFormat="1" ht="12.95" customHeight="1">
      <c r="B42" s="57" t="s">
        <v>115</v>
      </c>
      <c r="C42" s="58" t="s">
        <v>28</v>
      </c>
      <c r="D42" s="59"/>
      <c r="E42" s="81">
        <f>+E43+E49+E54+E62+E70</f>
        <v>74013586957</v>
      </c>
      <c r="F42" s="81">
        <f>+F43+F49+F54+F62+F70</f>
        <v>2882541779</v>
      </c>
      <c r="G42" s="81"/>
      <c r="H42" s="81"/>
      <c r="I42" s="81">
        <f t="shared" ref="I42:I53" si="1">SUM(E42:H42)</f>
        <v>76896128736</v>
      </c>
      <c r="J42" s="23"/>
    </row>
    <row r="43" spans="2:10" s="53" customFormat="1" ht="12.95" customHeight="1">
      <c r="B43" s="63"/>
      <c r="C43" s="61" t="s">
        <v>102</v>
      </c>
      <c r="D43" s="61"/>
      <c r="E43" s="83">
        <f>SUM(E44:E48)</f>
        <v>49763998629</v>
      </c>
      <c r="F43" s="83">
        <f>SUM(F44:F48)</f>
        <v>27424585699</v>
      </c>
      <c r="G43" s="83"/>
      <c r="H43" s="83"/>
      <c r="I43" s="83">
        <f>SUM(E43:H43)</f>
        <v>77188584328</v>
      </c>
      <c r="J43" s="52"/>
    </row>
    <row r="44" spans="2:10" s="16" customFormat="1" ht="12.95" customHeight="1">
      <c r="B44" s="28"/>
      <c r="C44" s="155" t="s">
        <v>101</v>
      </c>
      <c r="D44" s="23" t="s">
        <v>104</v>
      </c>
      <c r="E44" s="78">
        <v>14852212907</v>
      </c>
      <c r="F44" s="78">
        <v>14133355881</v>
      </c>
      <c r="G44" s="78"/>
      <c r="H44" s="84"/>
      <c r="I44" s="84">
        <f t="shared" si="1"/>
        <v>28985568788</v>
      </c>
      <c r="J44" s="23"/>
    </row>
    <row r="45" spans="2:10" s="16" customFormat="1" ht="12.95" customHeight="1">
      <c r="B45" s="28"/>
      <c r="C45" s="155" t="s">
        <v>1</v>
      </c>
      <c r="D45" s="23" t="s">
        <v>105</v>
      </c>
      <c r="E45" s="78">
        <v>6696213056</v>
      </c>
      <c r="F45" s="78">
        <v>1266248303</v>
      </c>
      <c r="G45" s="78"/>
      <c r="H45" s="84"/>
      <c r="I45" s="84">
        <f t="shared" si="1"/>
        <v>7962461359</v>
      </c>
      <c r="J45" s="23"/>
    </row>
    <row r="46" spans="2:10" s="16" customFormat="1" ht="12.95" customHeight="1">
      <c r="B46" s="28"/>
      <c r="C46" s="155" t="s">
        <v>13</v>
      </c>
      <c r="D46" s="23" t="s">
        <v>133</v>
      </c>
      <c r="E46" s="76">
        <v>3282896156</v>
      </c>
      <c r="F46" s="78">
        <v>245469539</v>
      </c>
      <c r="G46" s="78"/>
      <c r="H46" s="84"/>
      <c r="I46" s="84">
        <f t="shared" si="1"/>
        <v>3528365695</v>
      </c>
      <c r="J46" s="23"/>
    </row>
    <row r="47" spans="2:10" s="16" customFormat="1" ht="12.95" customHeight="1">
      <c r="B47" s="28"/>
      <c r="C47" s="155" t="s">
        <v>2</v>
      </c>
      <c r="D47" s="177" t="s">
        <v>176</v>
      </c>
      <c r="E47" s="76" t="s">
        <v>268</v>
      </c>
      <c r="F47" s="94" t="s">
        <v>304</v>
      </c>
      <c r="G47" s="76"/>
      <c r="H47" s="76"/>
      <c r="I47" s="76">
        <f t="shared" si="1"/>
        <v>0</v>
      </c>
      <c r="J47" s="23"/>
    </row>
    <row r="48" spans="2:10" s="16" customFormat="1" ht="12.95" customHeight="1">
      <c r="B48" s="28"/>
      <c r="C48" s="155" t="s">
        <v>3</v>
      </c>
      <c r="D48" s="23" t="s">
        <v>130</v>
      </c>
      <c r="E48" s="78">
        <v>24932676510</v>
      </c>
      <c r="F48" s="78">
        <v>11779511976</v>
      </c>
      <c r="G48" s="78"/>
      <c r="H48" s="84"/>
      <c r="I48" s="84">
        <f t="shared" si="1"/>
        <v>36712188486</v>
      </c>
      <c r="J48" s="23"/>
    </row>
    <row r="49" spans="2:10" s="53" customFormat="1" ht="12.95" customHeight="1">
      <c r="B49" s="63"/>
      <c r="C49" s="61" t="s">
        <v>103</v>
      </c>
      <c r="D49" s="61"/>
      <c r="E49" s="83">
        <f>-SUM(E50:E53)</f>
        <v>-7399895509</v>
      </c>
      <c r="F49" s="83">
        <f>-SUM(F50:F53)</f>
        <v>-1179330789</v>
      </c>
      <c r="G49" s="83"/>
      <c r="H49" s="83"/>
      <c r="I49" s="83">
        <f t="shared" si="1"/>
        <v>-8579226298</v>
      </c>
      <c r="J49" s="52"/>
    </row>
    <row r="50" spans="2:10" s="16" customFormat="1" ht="12.95" customHeight="1">
      <c r="B50" s="28"/>
      <c r="C50" s="155" t="s">
        <v>101</v>
      </c>
      <c r="D50" s="23" t="s">
        <v>166</v>
      </c>
      <c r="E50" s="78">
        <v>3909701357</v>
      </c>
      <c r="F50" s="78">
        <v>-1525705320</v>
      </c>
      <c r="G50" s="78"/>
      <c r="H50" s="84"/>
      <c r="I50" s="84">
        <f t="shared" si="1"/>
        <v>2383996037</v>
      </c>
      <c r="J50" s="23"/>
    </row>
    <row r="51" spans="2:10" s="16" customFormat="1" ht="12.95" customHeight="1">
      <c r="B51" s="28"/>
      <c r="C51" s="155" t="s">
        <v>1</v>
      </c>
      <c r="D51" s="23" t="s">
        <v>131</v>
      </c>
      <c r="E51" s="76" t="s">
        <v>268</v>
      </c>
      <c r="F51" s="78">
        <v>331859706</v>
      </c>
      <c r="G51" s="78"/>
      <c r="H51" s="84"/>
      <c r="I51" s="76">
        <f t="shared" si="1"/>
        <v>331859706</v>
      </c>
      <c r="J51" s="23"/>
    </row>
    <row r="52" spans="2:10" s="16" customFormat="1" ht="12.95" customHeight="1">
      <c r="B52" s="28"/>
      <c r="C52" s="155" t="s">
        <v>13</v>
      </c>
      <c r="D52" s="23" t="s">
        <v>132</v>
      </c>
      <c r="E52" s="78">
        <v>3490194152</v>
      </c>
      <c r="F52" s="78">
        <v>2373176403</v>
      </c>
      <c r="G52" s="78"/>
      <c r="H52" s="84"/>
      <c r="I52" s="84">
        <f t="shared" si="1"/>
        <v>5863370555</v>
      </c>
      <c r="J52" s="23"/>
    </row>
    <row r="53" spans="2:10" s="16" customFormat="1" ht="12.95" customHeight="1">
      <c r="B53" s="28"/>
      <c r="C53" s="155" t="s">
        <v>2</v>
      </c>
      <c r="D53" s="15" t="s">
        <v>162</v>
      </c>
      <c r="E53" s="76" t="s">
        <v>268</v>
      </c>
      <c r="F53" s="94" t="s">
        <v>304</v>
      </c>
      <c r="G53" s="76"/>
      <c r="H53" s="84"/>
      <c r="I53" s="76">
        <f t="shared" si="1"/>
        <v>0</v>
      </c>
      <c r="J53" s="23"/>
    </row>
    <row r="54" spans="2:10" s="53" customFormat="1" ht="12.95" customHeight="1">
      <c r="B54" s="63"/>
      <c r="C54" s="178" t="s">
        <v>299</v>
      </c>
      <c r="D54" s="64"/>
      <c r="E54" s="83">
        <f>SUM(E55:E61)</f>
        <v>-5607409738</v>
      </c>
      <c r="F54" s="83">
        <f>SUM(F55:F61)</f>
        <v>-3836864416</v>
      </c>
      <c r="G54" s="83"/>
      <c r="H54" s="83"/>
      <c r="I54" s="83">
        <f>SUM(E54:H54)</f>
        <v>-9444274154</v>
      </c>
      <c r="J54" s="52"/>
    </row>
    <row r="55" spans="2:10" s="15" customFormat="1" ht="12.95" customHeight="1">
      <c r="B55" s="28"/>
      <c r="C55" s="155" t="s">
        <v>101</v>
      </c>
      <c r="D55" s="15" t="s">
        <v>120</v>
      </c>
      <c r="E55" s="78" t="s">
        <v>268</v>
      </c>
      <c r="F55" s="78" t="s">
        <v>300</v>
      </c>
      <c r="G55" s="78"/>
      <c r="H55" s="85"/>
      <c r="I55" s="76">
        <f t="shared" ref="I55:I86" si="2">SUM(E55:H55)</f>
        <v>0</v>
      </c>
      <c r="J55" s="23"/>
    </row>
    <row r="56" spans="2:10" s="15" customFormat="1" ht="12.95" customHeight="1">
      <c r="B56" s="28"/>
      <c r="C56" s="155" t="s">
        <v>1</v>
      </c>
      <c r="D56" s="15" t="s">
        <v>121</v>
      </c>
      <c r="E56" s="78">
        <v>-5607409738</v>
      </c>
      <c r="F56" s="78">
        <v>-3836864416</v>
      </c>
      <c r="G56" s="78"/>
      <c r="H56" s="84"/>
      <c r="I56" s="84">
        <f>SUM(E56:H56)</f>
        <v>-9444274154</v>
      </c>
      <c r="J56" s="23"/>
    </row>
    <row r="57" spans="2:10" s="15" customFormat="1" ht="12.95" customHeight="1">
      <c r="B57" s="28"/>
      <c r="C57" s="155" t="s">
        <v>13</v>
      </c>
      <c r="D57" s="15" t="s">
        <v>163</v>
      </c>
      <c r="E57" s="76" t="s">
        <v>268</v>
      </c>
      <c r="F57" s="76" t="s">
        <v>300</v>
      </c>
      <c r="G57" s="76"/>
      <c r="H57" s="84"/>
      <c r="I57" s="76">
        <f t="shared" si="2"/>
        <v>0</v>
      </c>
      <c r="J57" s="23"/>
    </row>
    <row r="58" spans="2:10" s="15" customFormat="1" ht="12.95" customHeight="1">
      <c r="B58" s="28"/>
      <c r="C58" s="155" t="s">
        <v>2</v>
      </c>
      <c r="D58" s="15" t="s">
        <v>164</v>
      </c>
      <c r="E58" s="76" t="s">
        <v>268</v>
      </c>
      <c r="F58" s="76" t="s">
        <v>300</v>
      </c>
      <c r="G58" s="76"/>
      <c r="H58" s="84"/>
      <c r="I58" s="76">
        <f t="shared" si="2"/>
        <v>0</v>
      </c>
      <c r="J58" s="23"/>
    </row>
    <row r="59" spans="2:10" s="15" customFormat="1" ht="12.95" customHeight="1">
      <c r="B59" s="28"/>
      <c r="C59" s="155" t="s">
        <v>3</v>
      </c>
      <c r="D59" s="15" t="s">
        <v>165</v>
      </c>
      <c r="E59" s="94" t="s">
        <v>304</v>
      </c>
      <c r="F59" s="94" t="s">
        <v>304</v>
      </c>
      <c r="G59" s="76"/>
      <c r="H59" s="84"/>
      <c r="I59" s="76">
        <f t="shared" si="2"/>
        <v>0</v>
      </c>
      <c r="J59" s="23"/>
    </row>
    <row r="60" spans="2:10" s="15" customFormat="1" ht="12.95" customHeight="1">
      <c r="B60" s="28"/>
      <c r="C60" s="155" t="s">
        <v>4</v>
      </c>
      <c r="D60" s="15" t="s">
        <v>260</v>
      </c>
      <c r="E60" s="76" t="s">
        <v>268</v>
      </c>
      <c r="F60" s="76" t="s">
        <v>300</v>
      </c>
      <c r="G60" s="78"/>
      <c r="H60" s="84"/>
      <c r="I60" s="76">
        <f t="shared" si="2"/>
        <v>0</v>
      </c>
      <c r="J60" s="23"/>
    </row>
    <row r="61" spans="2:10" s="15" customFormat="1" ht="12.95" customHeight="1">
      <c r="B61" s="28"/>
      <c r="C61" s="155" t="s">
        <v>16</v>
      </c>
      <c r="D61" s="15" t="s">
        <v>177</v>
      </c>
      <c r="E61" s="76" t="s">
        <v>268</v>
      </c>
      <c r="F61" s="76" t="s">
        <v>300</v>
      </c>
      <c r="G61" s="78"/>
      <c r="H61" s="84"/>
      <c r="I61" s="76">
        <f t="shared" si="2"/>
        <v>0</v>
      </c>
      <c r="J61" s="23"/>
    </row>
    <row r="62" spans="2:10" s="53" customFormat="1" ht="12.95" customHeight="1">
      <c r="B62" s="63"/>
      <c r="C62" s="179" t="s">
        <v>31</v>
      </c>
      <c r="D62" s="61"/>
      <c r="E62" s="77">
        <f>SUM(E63:E69)</f>
        <v>48305969064</v>
      </c>
      <c r="F62" s="77">
        <f>SUM(F63:F69)</f>
        <v>17470359044</v>
      </c>
      <c r="G62" s="77"/>
      <c r="H62" s="77"/>
      <c r="I62" s="77">
        <f>SUM(E62:H62)</f>
        <v>65776328108</v>
      </c>
      <c r="J62" s="52"/>
    </row>
    <row r="63" spans="2:10" s="16" customFormat="1" ht="12.95" customHeight="1">
      <c r="B63" s="28"/>
      <c r="C63" s="155" t="s">
        <v>101</v>
      </c>
      <c r="D63" s="23" t="s">
        <v>128</v>
      </c>
      <c r="E63" s="78">
        <v>44726591251</v>
      </c>
      <c r="F63" s="78">
        <v>14440370711</v>
      </c>
      <c r="G63" s="78"/>
      <c r="H63" s="78"/>
      <c r="I63" s="84">
        <f t="shared" si="2"/>
        <v>59166961962</v>
      </c>
      <c r="J63" s="23"/>
    </row>
    <row r="64" spans="2:10" s="16" customFormat="1" ht="12.95" customHeight="1">
      <c r="B64" s="28"/>
      <c r="C64" s="155" t="s">
        <v>1</v>
      </c>
      <c r="D64" s="23" t="s">
        <v>106</v>
      </c>
      <c r="E64" s="78">
        <v>817022870</v>
      </c>
      <c r="F64" s="78">
        <v>251560188</v>
      </c>
      <c r="G64" s="78"/>
      <c r="H64" s="78"/>
      <c r="I64" s="84">
        <f t="shared" si="2"/>
        <v>1068583058</v>
      </c>
      <c r="J64" s="23"/>
    </row>
    <row r="65" spans="2:10" s="16" customFormat="1" ht="12.95" customHeight="1">
      <c r="B65" s="28"/>
      <c r="C65" s="155" t="s">
        <v>13</v>
      </c>
      <c r="D65" s="23" t="s">
        <v>142</v>
      </c>
      <c r="E65" s="76" t="s">
        <v>268</v>
      </c>
      <c r="F65" s="76">
        <v>1917000</v>
      </c>
      <c r="G65" s="78"/>
      <c r="H65" s="78"/>
      <c r="I65" s="76">
        <f t="shared" si="2"/>
        <v>1917000</v>
      </c>
      <c r="J65" s="23"/>
    </row>
    <row r="66" spans="2:10" s="16" customFormat="1" ht="12.95" customHeight="1">
      <c r="B66" s="28"/>
      <c r="C66" s="155" t="s">
        <v>2</v>
      </c>
      <c r="D66" s="23" t="s">
        <v>263</v>
      </c>
      <c r="E66" s="76" t="s">
        <v>268</v>
      </c>
      <c r="F66" s="94" t="s">
        <v>304</v>
      </c>
      <c r="G66" s="76"/>
      <c r="H66" s="78"/>
      <c r="I66" s="76">
        <f t="shared" si="2"/>
        <v>0</v>
      </c>
      <c r="J66" s="23"/>
    </row>
    <row r="67" spans="2:10" s="16" customFormat="1" ht="12.95" customHeight="1">
      <c r="B67" s="28"/>
      <c r="C67" s="155" t="s">
        <v>3</v>
      </c>
      <c r="D67" s="23" t="s">
        <v>262</v>
      </c>
      <c r="E67" s="76" t="s">
        <v>268</v>
      </c>
      <c r="F67" s="94" t="s">
        <v>304</v>
      </c>
      <c r="G67" s="76"/>
      <c r="H67" s="78"/>
      <c r="I67" s="76">
        <f>SUM(E67:H67)</f>
        <v>0</v>
      </c>
      <c r="J67" s="23"/>
    </row>
    <row r="68" spans="2:10" s="16" customFormat="1" ht="12.95" customHeight="1">
      <c r="B68" s="28"/>
      <c r="C68" s="155" t="s">
        <v>4</v>
      </c>
      <c r="D68" s="23" t="s">
        <v>266</v>
      </c>
      <c r="E68" s="76" t="s">
        <v>268</v>
      </c>
      <c r="F68" s="94" t="s">
        <v>304</v>
      </c>
      <c r="G68" s="78"/>
      <c r="H68" s="78"/>
      <c r="I68" s="76">
        <f>SUM(E68:H68)</f>
        <v>0</v>
      </c>
      <c r="J68" s="23"/>
    </row>
    <row r="69" spans="2:10" s="16" customFormat="1" ht="12.95" customHeight="1">
      <c r="B69" s="28"/>
      <c r="C69" s="155" t="s">
        <v>16</v>
      </c>
      <c r="D69" s="23" t="s">
        <v>107</v>
      </c>
      <c r="E69" s="78">
        <v>2762354943</v>
      </c>
      <c r="F69" s="78">
        <v>2776511145</v>
      </c>
      <c r="G69" s="78"/>
      <c r="H69" s="78"/>
      <c r="I69" s="84">
        <f>SUM(E69:H69)</f>
        <v>5538866088</v>
      </c>
      <c r="J69" s="23"/>
    </row>
    <row r="70" spans="2:10" s="53" customFormat="1" ht="12.95" customHeight="1">
      <c r="B70" s="63"/>
      <c r="C70" s="179" t="s">
        <v>32</v>
      </c>
      <c r="D70" s="61"/>
      <c r="E70" s="77">
        <f>-SUM(E71:E81)</f>
        <v>-11049075489</v>
      </c>
      <c r="F70" s="77">
        <f>-SUM(F71:F81)</f>
        <v>-36996207759</v>
      </c>
      <c r="G70" s="77"/>
      <c r="H70" s="77"/>
      <c r="I70" s="77">
        <f>SUM(E70:H70)</f>
        <v>-48045283248</v>
      </c>
      <c r="J70" s="52"/>
    </row>
    <row r="71" spans="2:10" s="16" customFormat="1" ht="12.95" customHeight="1">
      <c r="B71" s="28"/>
      <c r="C71" s="155" t="s">
        <v>101</v>
      </c>
      <c r="D71" s="23" t="s">
        <v>128</v>
      </c>
      <c r="E71" s="78">
        <v>10282732982</v>
      </c>
      <c r="F71" s="78">
        <v>29168096174</v>
      </c>
      <c r="G71" s="78"/>
      <c r="H71" s="78"/>
      <c r="I71" s="84">
        <f t="shared" si="2"/>
        <v>39450829156</v>
      </c>
      <c r="J71" s="23"/>
    </row>
    <row r="72" spans="2:10" s="16" customFormat="1" ht="12.95" customHeight="1">
      <c r="B72" s="28"/>
      <c r="C72" s="155" t="s">
        <v>1</v>
      </c>
      <c r="D72" s="23" t="s">
        <v>129</v>
      </c>
      <c r="E72" s="78">
        <v>635000000</v>
      </c>
      <c r="F72" s="78">
        <v>597351386</v>
      </c>
      <c r="G72" s="78"/>
      <c r="H72" s="78"/>
      <c r="I72" s="84">
        <f t="shared" si="2"/>
        <v>1232351386</v>
      </c>
      <c r="J72" s="23"/>
    </row>
    <row r="73" spans="2:10" s="16" customFormat="1" ht="12.95" customHeight="1">
      <c r="B73" s="28"/>
      <c r="C73" s="155" t="s">
        <v>13</v>
      </c>
      <c r="D73" s="23" t="s">
        <v>138</v>
      </c>
      <c r="E73" s="76" t="s">
        <v>268</v>
      </c>
      <c r="F73" s="78">
        <v>3000</v>
      </c>
      <c r="G73" s="76"/>
      <c r="H73" s="78"/>
      <c r="I73" s="76">
        <f t="shared" si="2"/>
        <v>3000</v>
      </c>
      <c r="J73" s="23"/>
    </row>
    <row r="74" spans="2:10" s="16" customFormat="1" ht="12.95" customHeight="1">
      <c r="B74" s="28"/>
      <c r="C74" s="155" t="s">
        <v>2</v>
      </c>
      <c r="D74" s="23" t="s">
        <v>169</v>
      </c>
      <c r="E74" s="76" t="s">
        <v>268</v>
      </c>
      <c r="F74" s="94" t="s">
        <v>304</v>
      </c>
      <c r="G74" s="76"/>
      <c r="H74" s="78"/>
      <c r="I74" s="76">
        <f t="shared" si="2"/>
        <v>0</v>
      </c>
      <c r="J74" s="23"/>
    </row>
    <row r="75" spans="2:10" s="16" customFormat="1" ht="12.95" customHeight="1">
      <c r="B75" s="28"/>
      <c r="C75" s="155" t="s">
        <v>3</v>
      </c>
      <c r="D75" s="23" t="s">
        <v>134</v>
      </c>
      <c r="E75" s="78">
        <v>8205205</v>
      </c>
      <c r="F75" s="78">
        <v>1749932</v>
      </c>
      <c r="G75" s="78"/>
      <c r="H75" s="78"/>
      <c r="I75" s="84">
        <f t="shared" si="2"/>
        <v>9955137</v>
      </c>
      <c r="J75" s="23"/>
    </row>
    <row r="76" spans="2:10" s="16" customFormat="1" ht="12.95" customHeight="1">
      <c r="B76" s="28"/>
      <c r="C76" s="155" t="s">
        <v>4</v>
      </c>
      <c r="D76" s="23" t="s">
        <v>173</v>
      </c>
      <c r="E76" s="76">
        <v>42726179</v>
      </c>
      <c r="F76" s="76">
        <v>3567273821</v>
      </c>
      <c r="G76" s="76"/>
      <c r="H76" s="78"/>
      <c r="I76" s="76">
        <f t="shared" si="2"/>
        <v>3610000000</v>
      </c>
      <c r="J76" s="23"/>
    </row>
    <row r="77" spans="2:10" s="16" customFormat="1" ht="12.95" customHeight="1">
      <c r="B77" s="28"/>
      <c r="C77" s="155" t="s">
        <v>16</v>
      </c>
      <c r="D77" s="23" t="s">
        <v>135</v>
      </c>
      <c r="E77" s="76" t="s">
        <v>268</v>
      </c>
      <c r="F77" s="94" t="s">
        <v>304</v>
      </c>
      <c r="G77" s="76"/>
      <c r="H77" s="78"/>
      <c r="I77" s="76">
        <f t="shared" si="2"/>
        <v>0</v>
      </c>
      <c r="J77" s="23"/>
    </row>
    <row r="78" spans="2:10" s="16" customFormat="1" ht="12.95" customHeight="1">
      <c r="B78" s="28"/>
      <c r="C78" s="155" t="s">
        <v>17</v>
      </c>
      <c r="D78" s="23" t="s">
        <v>140</v>
      </c>
      <c r="E78" s="76" t="s">
        <v>268</v>
      </c>
      <c r="F78" s="94" t="s">
        <v>304</v>
      </c>
      <c r="G78" s="76"/>
      <c r="H78" s="78"/>
      <c r="I78" s="76">
        <f t="shared" si="2"/>
        <v>0</v>
      </c>
      <c r="J78" s="23"/>
    </row>
    <row r="79" spans="2:10" s="16" customFormat="1" ht="12.95" customHeight="1">
      <c r="B79" s="28"/>
      <c r="C79" s="155" t="s">
        <v>18</v>
      </c>
      <c r="D79" s="23" t="s">
        <v>139</v>
      </c>
      <c r="E79" s="78">
        <v>69594728</v>
      </c>
      <c r="F79" s="78">
        <v>3380203555</v>
      </c>
      <c r="G79" s="78"/>
      <c r="H79" s="78"/>
      <c r="I79" s="84">
        <f t="shared" si="2"/>
        <v>3449798283</v>
      </c>
      <c r="J79" s="23"/>
    </row>
    <row r="80" spans="2:10" s="16" customFormat="1" ht="12.95" customHeight="1">
      <c r="B80" s="28"/>
      <c r="C80" s="155" t="s">
        <v>19</v>
      </c>
      <c r="D80" s="23" t="s">
        <v>290</v>
      </c>
      <c r="E80" s="76" t="s">
        <v>268</v>
      </c>
      <c r="F80" s="94" t="s">
        <v>304</v>
      </c>
      <c r="G80" s="78"/>
      <c r="H80" s="78"/>
      <c r="I80" s="76">
        <f t="shared" si="2"/>
        <v>0</v>
      </c>
      <c r="J80" s="23"/>
    </row>
    <row r="81" spans="2:10" s="16" customFormat="1" ht="12.95" customHeight="1">
      <c r="B81" s="28"/>
      <c r="C81" s="155" t="s">
        <v>5</v>
      </c>
      <c r="D81" s="23" t="s">
        <v>108</v>
      </c>
      <c r="E81" s="78">
        <v>10816395</v>
      </c>
      <c r="F81" s="78">
        <v>281529891</v>
      </c>
      <c r="G81" s="78"/>
      <c r="H81" s="78"/>
      <c r="I81" s="84">
        <f t="shared" si="2"/>
        <v>292346286</v>
      </c>
      <c r="J81" s="23"/>
    </row>
    <row r="82" spans="2:10" s="24" customFormat="1" ht="12.95" customHeight="1">
      <c r="B82" s="57" t="s">
        <v>116</v>
      </c>
      <c r="C82" s="58" t="s">
        <v>100</v>
      </c>
      <c r="D82" s="59"/>
      <c r="E82" s="80">
        <f>E40+E42</f>
        <v>187290144921.11084</v>
      </c>
      <c r="F82" s="80">
        <f>F40+F42</f>
        <v>176743989912.88916</v>
      </c>
      <c r="G82" s="80"/>
      <c r="H82" s="80"/>
      <c r="I82" s="80">
        <f>SUM(E82:H82)</f>
        <v>364034134834</v>
      </c>
      <c r="J82" s="180"/>
    </row>
    <row r="83" spans="2:10" s="24" customFormat="1" ht="12.95" customHeight="1">
      <c r="B83" s="63"/>
      <c r="C83" s="61" t="s">
        <v>127</v>
      </c>
      <c r="D83" s="62"/>
      <c r="E83" s="82">
        <f>E82/E7</f>
        <v>0.33601687277794184</v>
      </c>
      <c r="F83" s="82">
        <f>F82/F7</f>
        <v>0.22938843936447836</v>
      </c>
      <c r="G83" s="82"/>
      <c r="H83" s="82"/>
      <c r="I83" s="82">
        <f>I82/I7</f>
        <v>0.27414603263328768</v>
      </c>
      <c r="J83" s="21"/>
    </row>
    <row r="84" spans="2:10" s="16" customFormat="1" ht="12.95" customHeight="1">
      <c r="B84" s="57" t="s">
        <v>117</v>
      </c>
      <c r="C84" s="58" t="s">
        <v>29</v>
      </c>
      <c r="D84" s="58"/>
      <c r="E84" s="81">
        <v>34861866868</v>
      </c>
      <c r="F84" s="81">
        <v>45563351308</v>
      </c>
      <c r="G84" s="81"/>
      <c r="H84" s="81"/>
      <c r="I84" s="81">
        <f>SUM(E84:H84)</f>
        <v>80425218176</v>
      </c>
      <c r="J84" s="23"/>
    </row>
    <row r="85" spans="2:10" s="15" customFormat="1" ht="12.95" customHeight="1">
      <c r="B85" s="57" t="s">
        <v>118</v>
      </c>
      <c r="C85" s="58" t="s">
        <v>69</v>
      </c>
      <c r="D85" s="58"/>
      <c r="E85" s="86">
        <f>E82-E84</f>
        <v>152428278053.11084</v>
      </c>
      <c r="F85" s="86">
        <f>F82-F84</f>
        <v>131180638604.88916</v>
      </c>
      <c r="G85" s="86"/>
      <c r="H85" s="86"/>
      <c r="I85" s="86">
        <f t="shared" si="2"/>
        <v>283608916658</v>
      </c>
      <c r="J85" s="23"/>
    </row>
    <row r="86" spans="2:10" s="16" customFormat="1" ht="12.95" customHeight="1">
      <c r="B86" s="29"/>
      <c r="C86" s="52" t="s">
        <v>70</v>
      </c>
      <c r="D86" s="23"/>
      <c r="E86" s="78">
        <v>148780645993.11084</v>
      </c>
      <c r="F86" s="78">
        <v>124639722351.88916</v>
      </c>
      <c r="G86" s="78"/>
      <c r="H86" s="84"/>
      <c r="I86" s="84">
        <f t="shared" si="2"/>
        <v>273420368345</v>
      </c>
      <c r="J86" s="23"/>
    </row>
    <row r="87" spans="2:10" s="16" customFormat="1" ht="12.95" customHeight="1">
      <c r="B87" s="29"/>
      <c r="C87" s="52" t="s">
        <v>99</v>
      </c>
      <c r="D87" s="23"/>
      <c r="E87" s="78">
        <v>3647632060</v>
      </c>
      <c r="F87" s="78">
        <v>6540916253</v>
      </c>
      <c r="G87" s="78"/>
      <c r="H87" s="84"/>
      <c r="I87" s="84">
        <f>SUM(E87:H87)</f>
        <v>10188548313</v>
      </c>
      <c r="J87" s="23"/>
    </row>
    <row r="88" spans="2:10" s="34" customFormat="1" ht="6.75" customHeight="1">
      <c r="B88" s="181"/>
      <c r="C88" s="182"/>
      <c r="E88" s="31"/>
      <c r="F88" s="31"/>
      <c r="G88" s="31"/>
      <c r="H88" s="31"/>
      <c r="I88" s="32"/>
      <c r="J88" s="33"/>
    </row>
    <row r="89" spans="2:10" s="38" customFormat="1" ht="15" customHeight="1">
      <c r="B89" s="183"/>
      <c r="C89" s="184"/>
      <c r="E89" s="35"/>
      <c r="F89" s="35"/>
      <c r="G89" s="35"/>
      <c r="H89" s="35"/>
      <c r="I89" s="36"/>
      <c r="J89" s="37"/>
    </row>
    <row r="90" spans="2:10" s="38" customFormat="1" ht="15" customHeight="1">
      <c r="B90" s="183"/>
      <c r="C90" s="184"/>
      <c r="E90" s="35"/>
      <c r="F90" s="35"/>
      <c r="G90" s="35"/>
      <c r="H90" s="35"/>
      <c r="I90" s="36"/>
      <c r="J90" s="37"/>
    </row>
    <row r="91" spans="2:10" s="37" customFormat="1" ht="15" customHeight="1">
      <c r="B91" s="183"/>
      <c r="C91" s="184"/>
      <c r="D91" s="38"/>
      <c r="E91" s="35"/>
      <c r="F91" s="39"/>
      <c r="G91" s="39"/>
      <c r="H91" s="39"/>
      <c r="I91" s="36"/>
    </row>
  </sheetData>
  <mergeCells count="3">
    <mergeCell ref="B4:D4"/>
    <mergeCell ref="B2:I2"/>
    <mergeCell ref="B3:I3"/>
  </mergeCells>
  <phoneticPr fontId="3" type="noConversion"/>
  <pageMargins left="0.25" right="0.25" top="0.75" bottom="0.75" header="0.3" footer="0.3"/>
  <pageSetup paperSize="9" scale="10" orientation="portrait" r:id="rId1"/>
  <headerFooter alignWithMargins="0"/>
  <ignoredErrors>
    <ignoredError sqref="C88:D114 D82 C84 D8 D84:D87 C9:C39 C44:C53 C70:C81 C55:C65 C66:C69" numberStoredAsText="1"/>
    <ignoredError sqref="I83 I4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76DF-1CF3-44A5-A668-6B5579C349BC}">
  <sheetPr codeName="Sheet5">
    <pageSetUpPr fitToPage="1"/>
  </sheetPr>
  <dimension ref="B1:K24"/>
  <sheetViews>
    <sheetView showGridLines="0" zoomScaleNormal="100" zoomScaleSheetLayoutView="130" workbookViewId="0"/>
  </sheetViews>
  <sheetFormatPr defaultRowHeight="12.95" customHeight="1"/>
  <cols>
    <col min="1" max="1" width="3.109375" style="2" customWidth="1"/>
    <col min="2" max="2" width="20.33203125" style="3" customWidth="1"/>
    <col min="3" max="6" width="12.77734375" style="3" customWidth="1"/>
    <col min="7" max="7" width="14.6640625" style="3" customWidth="1"/>
    <col min="8" max="8" width="3" style="2" customWidth="1"/>
    <col min="9" max="16384" width="8.88671875" style="2"/>
  </cols>
  <sheetData>
    <row r="1" spans="2:11" s="11" customFormat="1" ht="12.95" customHeight="1">
      <c r="B1" s="12"/>
      <c r="C1" s="12"/>
      <c r="D1" s="12"/>
      <c r="E1" s="12"/>
      <c r="F1" s="12"/>
      <c r="G1" s="12"/>
    </row>
    <row r="2" spans="2:11" s="65" customFormat="1" ht="19.5" customHeight="1">
      <c r="B2" s="218" t="s">
        <v>277</v>
      </c>
      <c r="C2" s="219"/>
      <c r="D2" s="219"/>
      <c r="E2" s="219"/>
      <c r="F2" s="219"/>
      <c r="G2" s="219"/>
    </row>
    <row r="3" spans="2:11" s="11" customFormat="1" ht="13.5" customHeight="1">
      <c r="B3" s="220" t="s">
        <v>271</v>
      </c>
      <c r="C3" s="221"/>
      <c r="D3" s="221"/>
      <c r="E3" s="221"/>
      <c r="F3" s="221"/>
      <c r="G3" s="221"/>
    </row>
    <row r="4" spans="2:11" s="11" customFormat="1" ht="13.5" customHeight="1">
      <c r="B4" s="220" t="s">
        <v>303</v>
      </c>
      <c r="C4" s="221"/>
      <c r="D4" s="221"/>
      <c r="E4" s="221"/>
      <c r="F4" s="221"/>
      <c r="G4" s="221"/>
    </row>
    <row r="5" spans="2:11" s="11" customFormat="1" ht="12.75" customHeight="1">
      <c r="B5" s="12"/>
      <c r="C5" s="12"/>
      <c r="D5" s="12"/>
      <c r="E5" s="12"/>
      <c r="F5" s="12"/>
      <c r="G5" s="12"/>
    </row>
    <row r="6" spans="2:11" s="11" customFormat="1" ht="12.95" customHeight="1">
      <c r="B6" s="12"/>
      <c r="C6" s="12"/>
      <c r="D6" s="12"/>
      <c r="E6" s="12"/>
      <c r="F6" s="12"/>
      <c r="G6" s="12"/>
    </row>
    <row r="7" spans="2:11" s="11" customFormat="1" ht="12.95" customHeight="1">
      <c r="B7" s="66"/>
      <c r="C7" s="12"/>
      <c r="D7" s="12"/>
      <c r="E7" s="12"/>
      <c r="F7" s="12"/>
      <c r="G7" s="67" t="s">
        <v>92</v>
      </c>
    </row>
    <row r="8" spans="2:11" s="11" customFormat="1" ht="12.95" customHeight="1">
      <c r="B8" s="68"/>
      <c r="C8" s="138" t="s">
        <v>79</v>
      </c>
      <c r="D8" s="138" t="s">
        <v>80</v>
      </c>
      <c r="E8" s="138" t="s">
        <v>81</v>
      </c>
      <c r="F8" s="138" t="s">
        <v>82</v>
      </c>
      <c r="G8" s="139" t="s">
        <v>0</v>
      </c>
    </row>
    <row r="9" spans="2:11" s="11" customFormat="1" ht="12.95" customHeight="1">
      <c r="B9" s="140" t="s">
        <v>273</v>
      </c>
      <c r="C9" s="143">
        <v>318350.34000000003</v>
      </c>
      <c r="D9" s="143">
        <v>343758.64</v>
      </c>
      <c r="E9" s="143"/>
      <c r="F9" s="143"/>
      <c r="G9" s="143">
        <v>662108.98</v>
      </c>
    </row>
    <row r="10" spans="2:11" s="11" customFormat="1" ht="12.95" customHeight="1">
      <c r="B10" s="141" t="s">
        <v>255</v>
      </c>
      <c r="C10" s="90">
        <v>99826.43</v>
      </c>
      <c r="D10" s="89">
        <v>204744.58</v>
      </c>
      <c r="E10" s="89"/>
      <c r="F10" s="89"/>
      <c r="G10" s="89">
        <v>304571.01</v>
      </c>
    </row>
    <row r="11" spans="2:11" s="11" customFormat="1" ht="12.95" customHeight="1">
      <c r="B11" s="141" t="s">
        <v>256</v>
      </c>
      <c r="C11" s="90">
        <v>28791.17</v>
      </c>
      <c r="D11" s="89">
        <v>25808.87</v>
      </c>
      <c r="E11" s="89"/>
      <c r="F11" s="89"/>
      <c r="G11" s="89">
        <v>54600.05</v>
      </c>
    </row>
    <row r="12" spans="2:11" s="11" customFormat="1" ht="12.95" customHeight="1">
      <c r="B12" s="141" t="s">
        <v>257</v>
      </c>
      <c r="C12" s="90">
        <v>8705.93</v>
      </c>
      <c r="D12" s="89">
        <v>7859.58</v>
      </c>
      <c r="E12" s="89"/>
      <c r="F12" s="89"/>
      <c r="G12" s="89">
        <v>16565.510000000002</v>
      </c>
    </row>
    <row r="13" spans="2:11" s="11" customFormat="1" ht="12.95" customHeight="1">
      <c r="B13" s="141" t="s">
        <v>258</v>
      </c>
      <c r="C13" s="90">
        <v>11651.17</v>
      </c>
      <c r="D13" s="89">
        <v>9734.86</v>
      </c>
      <c r="E13" s="89"/>
      <c r="F13" s="89"/>
      <c r="G13" s="89">
        <v>21386.03</v>
      </c>
    </row>
    <row r="14" spans="2:11" s="11" customFormat="1" ht="12.95" customHeight="1">
      <c r="B14" s="141" t="s">
        <v>259</v>
      </c>
      <c r="C14" s="90">
        <v>32624.78</v>
      </c>
      <c r="D14" s="89">
        <v>23688.68</v>
      </c>
      <c r="E14" s="89"/>
      <c r="F14" s="89"/>
      <c r="G14" s="89">
        <v>56313.46</v>
      </c>
    </row>
    <row r="15" spans="2:11" s="11" customFormat="1" ht="12.95" customHeight="1">
      <c r="B15" s="141" t="s">
        <v>267</v>
      </c>
      <c r="C15" s="76">
        <v>136750.85999999999</v>
      </c>
      <c r="D15" s="76">
        <v>71922.06</v>
      </c>
      <c r="E15" s="76"/>
      <c r="F15" s="89"/>
      <c r="G15" s="89">
        <v>208672.91999999998</v>
      </c>
    </row>
    <row r="16" spans="2:11" s="91" customFormat="1" ht="12.95" customHeight="1">
      <c r="B16" s="140" t="s">
        <v>251</v>
      </c>
      <c r="C16" s="143">
        <v>182787.4</v>
      </c>
      <c r="D16" s="143">
        <v>185311.2</v>
      </c>
      <c r="E16" s="143"/>
      <c r="F16" s="143"/>
      <c r="G16" s="143">
        <v>368098.6</v>
      </c>
      <c r="K16" s="147"/>
    </row>
    <row r="17" spans="2:11" s="91" customFormat="1" ht="12.95" customHeight="1">
      <c r="B17" s="141" t="s">
        <v>252</v>
      </c>
      <c r="C17" s="90">
        <v>112805.49</v>
      </c>
      <c r="D17" s="89">
        <v>117333.49</v>
      </c>
      <c r="E17" s="89"/>
      <c r="F17" s="89"/>
      <c r="G17" s="89">
        <v>230138.98</v>
      </c>
      <c r="K17" s="147"/>
    </row>
    <row r="18" spans="2:11" s="91" customFormat="1" ht="12.95" customHeight="1">
      <c r="B18" s="141" t="s">
        <v>253</v>
      </c>
      <c r="C18" s="90">
        <v>37496.51</v>
      </c>
      <c r="D18" s="89">
        <v>37144.68</v>
      </c>
      <c r="E18" s="89"/>
      <c r="F18" s="89"/>
      <c r="G18" s="89">
        <v>74641.19</v>
      </c>
      <c r="K18" s="147"/>
    </row>
    <row r="19" spans="2:11" s="91" customFormat="1" ht="12.95" customHeight="1">
      <c r="B19" s="141" t="s">
        <v>254</v>
      </c>
      <c r="C19" s="90">
        <v>32485.4</v>
      </c>
      <c r="D19" s="169">
        <v>30833.03</v>
      </c>
      <c r="E19" s="89"/>
      <c r="F19" s="89"/>
      <c r="G19" s="89">
        <v>63318.42</v>
      </c>
      <c r="K19" s="147"/>
    </row>
    <row r="20" spans="2:11" s="91" customFormat="1" ht="12.95" customHeight="1">
      <c r="B20" s="149" t="s">
        <v>272</v>
      </c>
      <c r="C20" s="143">
        <v>35508.9</v>
      </c>
      <c r="D20" s="143">
        <v>169707.49</v>
      </c>
      <c r="E20" s="143"/>
      <c r="F20" s="143"/>
      <c r="G20" s="143">
        <v>205216.4</v>
      </c>
      <c r="K20" s="147"/>
    </row>
    <row r="21" spans="2:11" s="91" customFormat="1" ht="12.95" customHeight="1">
      <c r="B21" s="140" t="s">
        <v>175</v>
      </c>
      <c r="C21" s="143">
        <v>20736.509999999998</v>
      </c>
      <c r="D21" s="142">
        <v>71723.53</v>
      </c>
      <c r="E21" s="143"/>
      <c r="F21" s="143"/>
      <c r="G21" s="143">
        <v>92460.05</v>
      </c>
      <c r="K21" s="147"/>
    </row>
    <row r="22" spans="2:11" s="11" customFormat="1" ht="12.95" customHeight="1">
      <c r="B22" s="68" t="s">
        <v>0</v>
      </c>
      <c r="C22" s="96">
        <v>557383.16</v>
      </c>
      <c r="D22" s="96">
        <v>770500.86</v>
      </c>
      <c r="E22" s="96"/>
      <c r="F22" s="96"/>
      <c r="G22" s="96">
        <v>1327884.02</v>
      </c>
      <c r="K22" s="147"/>
    </row>
    <row r="23" spans="2:11" s="11" customFormat="1" ht="12.95" customHeight="1">
      <c r="B23" s="150" t="s">
        <v>301</v>
      </c>
      <c r="C23" s="13"/>
      <c r="D23" s="13"/>
      <c r="E23" s="12"/>
      <c r="F23" s="12"/>
      <c r="G23" s="12"/>
    </row>
    <row r="24" spans="2:11" ht="12.95" customHeight="1">
      <c r="B24" s="97"/>
    </row>
  </sheetData>
  <mergeCells count="3">
    <mergeCell ref="B2:G2"/>
    <mergeCell ref="B3:G3"/>
    <mergeCell ref="B4:G4"/>
  </mergeCells>
  <phoneticPr fontId="3" type="noConversion"/>
  <hyperlinks>
    <hyperlink ref="B19" r:id="rId1" display="Lineage@" xr:uid="{DB7B3066-7B65-4F25-A90D-3928DB8F237B}"/>
  </hyperlinks>
  <pageMargins left="0.23622047244094491" right="0.27559055118110237" top="0.43307086614173229" bottom="0.98425196850393704" header="0.27559055118110237" footer="0.51181102362204722"/>
  <pageSetup paperSize="9" scale="89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758B-E945-4A60-9A4E-A9CF5B965E75}">
  <sheetPr codeName="Sheet6">
    <pageSetUpPr fitToPage="1"/>
  </sheetPr>
  <dimension ref="B1:K15"/>
  <sheetViews>
    <sheetView showGridLines="0" zoomScaleNormal="100" zoomScaleSheetLayoutView="130" workbookViewId="0"/>
  </sheetViews>
  <sheetFormatPr defaultRowHeight="14.25"/>
  <cols>
    <col min="1" max="1" width="1.88671875" style="1" customWidth="1"/>
    <col min="2" max="2" width="27.21875" style="1" customWidth="1"/>
    <col min="3" max="5" width="12.109375" style="4" customWidth="1"/>
    <col min="6" max="6" width="12.21875" style="4" customWidth="1"/>
    <col min="7" max="7" width="12.109375" style="1" customWidth="1"/>
    <col min="8" max="8" width="2" style="1" customWidth="1"/>
    <col min="9" max="9" width="9.5546875" style="1" bestFit="1" customWidth="1"/>
    <col min="10" max="16384" width="8.88671875" style="1"/>
  </cols>
  <sheetData>
    <row r="1" spans="2:11" ht="12.95" customHeight="1"/>
    <row r="2" spans="2:11" s="8" customFormat="1" ht="18" customHeight="1">
      <c r="B2" s="222" t="s">
        <v>14</v>
      </c>
      <c r="C2" s="222"/>
      <c r="D2" s="222"/>
      <c r="E2" s="222"/>
      <c r="F2" s="222"/>
      <c r="G2" s="222"/>
    </row>
    <row r="3" spans="2:11" s="8" customFormat="1" ht="12.95" customHeight="1">
      <c r="B3" s="223" t="s">
        <v>271</v>
      </c>
      <c r="C3" s="223"/>
      <c r="D3" s="223"/>
      <c r="E3" s="223"/>
      <c r="F3" s="223"/>
      <c r="G3" s="223"/>
    </row>
    <row r="4" spans="2:11" s="8" customFormat="1" ht="12.95" customHeight="1">
      <c r="B4" s="224" t="s">
        <v>303</v>
      </c>
      <c r="C4" s="225"/>
      <c r="D4" s="225"/>
      <c r="E4" s="225"/>
      <c r="F4" s="225"/>
      <c r="G4" s="225"/>
    </row>
    <row r="5" spans="2:11" s="9" customFormat="1" ht="12.95" customHeight="1">
      <c r="B5" s="10"/>
      <c r="C5" s="72"/>
      <c r="D5" s="73"/>
      <c r="E5" s="73"/>
      <c r="F5" s="67"/>
      <c r="G5" s="67" t="s">
        <v>93</v>
      </c>
    </row>
    <row r="6" spans="2:11" ht="12.95" customHeight="1">
      <c r="B6" s="70"/>
      <c r="C6" s="138" t="s">
        <v>79</v>
      </c>
      <c r="D6" s="138" t="s">
        <v>80</v>
      </c>
      <c r="E6" s="71" t="s">
        <v>81</v>
      </c>
      <c r="F6" s="71" t="s">
        <v>82</v>
      </c>
      <c r="G6" s="71" t="s">
        <v>0</v>
      </c>
      <c r="H6"/>
    </row>
    <row r="7" spans="2:11" s="5" customFormat="1" ht="12.95" customHeight="1">
      <c r="B7" s="186" t="s">
        <v>43</v>
      </c>
      <c r="C7" s="187">
        <v>243951.19</v>
      </c>
      <c r="D7" s="187">
        <v>260039.33</v>
      </c>
      <c r="E7" s="187"/>
      <c r="F7" s="187"/>
      <c r="G7" s="187">
        <v>503990.52</v>
      </c>
      <c r="H7"/>
    </row>
    <row r="8" spans="2:11">
      <c r="B8" s="188" t="s">
        <v>148</v>
      </c>
      <c r="C8" s="189">
        <v>37766.86</v>
      </c>
      <c r="D8" s="189">
        <v>163100.48000000001</v>
      </c>
      <c r="E8" s="189"/>
      <c r="F8" s="189"/>
      <c r="G8" s="189">
        <v>200867.34</v>
      </c>
      <c r="H8"/>
      <c r="K8" s="5"/>
    </row>
    <row r="9" spans="2:11">
      <c r="B9" s="190" t="s">
        <v>275</v>
      </c>
      <c r="C9" s="191">
        <v>16548.53</v>
      </c>
      <c r="D9" s="191">
        <v>31140.36</v>
      </c>
      <c r="E9" s="191"/>
      <c r="F9" s="191"/>
      <c r="G9" s="191">
        <v>47688.89</v>
      </c>
      <c r="H9"/>
      <c r="K9" s="5"/>
    </row>
    <row r="10" spans="2:11">
      <c r="B10" s="192" t="s">
        <v>276</v>
      </c>
      <c r="C10" s="193">
        <v>21218.33</v>
      </c>
      <c r="D10" s="193">
        <v>131960.13</v>
      </c>
      <c r="E10" s="193"/>
      <c r="F10" s="193"/>
      <c r="G10" s="193">
        <v>153178.45000000001</v>
      </c>
      <c r="H10"/>
      <c r="K10" s="5"/>
    </row>
    <row r="11" spans="2:11">
      <c r="B11" s="188" t="s">
        <v>30</v>
      </c>
      <c r="C11" s="189">
        <v>22879.82</v>
      </c>
      <c r="D11" s="189">
        <v>25165.61</v>
      </c>
      <c r="E11" s="189"/>
      <c r="F11" s="189"/>
      <c r="G11" s="189">
        <v>48045.43</v>
      </c>
      <c r="H11"/>
      <c r="K11" s="5"/>
    </row>
    <row r="12" spans="2:11">
      <c r="B12" s="194" t="s">
        <v>306</v>
      </c>
      <c r="C12" s="195">
        <v>139508.72</v>
      </c>
      <c r="D12" s="195">
        <v>148333.99</v>
      </c>
      <c r="E12" s="195"/>
      <c r="F12" s="195"/>
      <c r="G12" s="195">
        <v>287842.71999999997</v>
      </c>
      <c r="H12"/>
      <c r="K12" s="5"/>
    </row>
    <row r="13" spans="2:11">
      <c r="B13" s="70" t="s">
        <v>75</v>
      </c>
      <c r="C13" s="69">
        <v>444106.6</v>
      </c>
      <c r="D13" s="69">
        <v>596639.41</v>
      </c>
      <c r="E13" s="69"/>
      <c r="F13" s="69"/>
      <c r="G13" s="69">
        <v>1040746.01</v>
      </c>
      <c r="H13"/>
      <c r="K13" s="5"/>
    </row>
    <row r="14" spans="2:11" ht="15.75" customHeight="1">
      <c r="B14" s="6"/>
      <c r="C14" s="7"/>
      <c r="D14" s="7"/>
      <c r="E14" s="7"/>
      <c r="F14"/>
      <c r="G14"/>
      <c r="H14"/>
      <c r="I14"/>
    </row>
    <row r="15" spans="2:11">
      <c r="B15"/>
      <c r="C15"/>
      <c r="D15"/>
      <c r="E15"/>
      <c r="F15"/>
      <c r="G15"/>
      <c r="H15"/>
      <c r="I15"/>
    </row>
  </sheetData>
  <mergeCells count="3">
    <mergeCell ref="B2:G2"/>
    <mergeCell ref="B3:G3"/>
    <mergeCell ref="B4:G4"/>
  </mergeCells>
  <phoneticPr fontId="3" type="noConversion"/>
  <pageMargins left="0.74803149606299213" right="0.74803149606299213" top="0.62992125984251968" bottom="0.98425196850393704" header="0.51181102362204722" footer="0.51181102362204722"/>
  <pageSetup paperSize="9" scale="81" orientation="portrait" r:id="rId1"/>
  <headerFooter alignWithMargins="0"/>
  <ignoredErrors>
    <ignoredError sqref="C16:I16 C19:I19 C18:E18 I18 G18 D17:I17 C20:F20 H20:I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BCEF-6151-44FF-9D11-DDAC80AFE378}">
  <sheetPr codeName="Sheet7">
    <pageSetUpPr fitToPage="1"/>
  </sheetPr>
  <dimension ref="B2:M69"/>
  <sheetViews>
    <sheetView showGridLines="0" zoomScaleNormal="100" zoomScaleSheetLayoutView="100" workbookViewId="0"/>
  </sheetViews>
  <sheetFormatPr defaultRowHeight="12.75"/>
  <cols>
    <col min="1" max="1" width="2.21875" style="167" customWidth="1"/>
    <col min="2" max="2" width="3.5546875" style="35" customWidth="1"/>
    <col min="3" max="3" width="2.88671875" style="35" customWidth="1"/>
    <col min="4" max="4" width="2.77734375" style="201" customWidth="1"/>
    <col min="5" max="5" width="39" style="167" customWidth="1"/>
    <col min="6" max="6" width="26.88671875" style="167" customWidth="1"/>
    <col min="7" max="7" width="26.6640625" style="202" customWidth="1"/>
    <col min="8" max="8" width="2.109375" style="167" customWidth="1"/>
    <col min="9" max="9" width="8.88671875" style="167"/>
    <col min="10" max="10" width="13.6640625" style="167" customWidth="1"/>
    <col min="11" max="11" width="18.21875" style="167" customWidth="1"/>
    <col min="12" max="12" width="8.88671875" style="167"/>
    <col min="13" max="13" width="23.5546875" style="167" customWidth="1"/>
    <col min="14" max="16384" width="8.88671875" style="167"/>
  </cols>
  <sheetData>
    <row r="2" spans="2:13" s="16" customFormat="1" ht="15.75">
      <c r="B2" s="210" t="s">
        <v>182</v>
      </c>
      <c r="C2" s="210"/>
      <c r="D2" s="210"/>
      <c r="E2" s="210"/>
      <c r="F2" s="210"/>
      <c r="G2" s="210"/>
    </row>
    <row r="3" spans="2:13" s="16" customFormat="1">
      <c r="B3" s="211" t="s">
        <v>274</v>
      </c>
      <c r="C3" s="211"/>
      <c r="D3" s="211"/>
      <c r="E3" s="211"/>
      <c r="F3" s="211"/>
      <c r="G3" s="211"/>
    </row>
    <row r="4" spans="2:13" s="16" customFormat="1">
      <c r="B4" s="212"/>
      <c r="C4" s="212"/>
      <c r="D4" s="212"/>
      <c r="E4" s="212"/>
      <c r="F4" s="212"/>
      <c r="G4" s="212"/>
    </row>
    <row r="5" spans="2:13" s="16" customFormat="1">
      <c r="B5" s="40"/>
      <c r="C5" s="40"/>
      <c r="D5" s="43"/>
      <c r="E5" s="20"/>
      <c r="F5" s="41"/>
      <c r="G5" s="100" t="s">
        <v>94</v>
      </c>
    </row>
    <row r="6" spans="2:13" s="16" customFormat="1">
      <c r="B6" s="209" t="s">
        <v>56</v>
      </c>
      <c r="C6" s="209"/>
      <c r="D6" s="209"/>
      <c r="E6" s="209"/>
      <c r="F6" s="214" t="s">
        <v>302</v>
      </c>
      <c r="G6" s="215"/>
    </row>
    <row r="7" spans="2:13" s="16" customFormat="1">
      <c r="B7" s="213"/>
      <c r="C7" s="213"/>
      <c r="D7" s="213"/>
      <c r="E7" s="213"/>
      <c r="F7" s="54"/>
      <c r="G7" s="70" t="s">
        <v>33</v>
      </c>
    </row>
    <row r="8" spans="2:13" s="16" customFormat="1" ht="13.5">
      <c r="B8" s="40"/>
      <c r="C8" s="42"/>
      <c r="D8" s="43"/>
      <c r="E8" s="42"/>
      <c r="F8" s="30" t="s">
        <v>22</v>
      </c>
      <c r="G8" s="101"/>
      <c r="K8" s="102"/>
      <c r="L8" s="103"/>
      <c r="M8" s="104"/>
    </row>
    <row r="9" spans="2:13" s="16" customFormat="1">
      <c r="B9" s="40" t="s">
        <v>84</v>
      </c>
      <c r="C9" s="42" t="s">
        <v>278</v>
      </c>
      <c r="D9" s="43"/>
      <c r="E9" s="42"/>
      <c r="F9" s="30"/>
      <c r="G9" s="104">
        <v>1845853141014</v>
      </c>
    </row>
    <row r="10" spans="2:13" s="16" customFormat="1" ht="13.5">
      <c r="B10" s="40"/>
      <c r="C10" s="40"/>
      <c r="D10" s="43" t="s">
        <v>15</v>
      </c>
      <c r="E10" s="41" t="s">
        <v>45</v>
      </c>
      <c r="F10" s="132"/>
      <c r="G10" s="104">
        <v>406140548310</v>
      </c>
      <c r="J10" s="105"/>
      <c r="K10" s="106"/>
      <c r="L10" s="196"/>
      <c r="M10" s="104"/>
    </row>
    <row r="11" spans="2:13" s="16" customFormat="1" ht="13.5">
      <c r="B11" s="40"/>
      <c r="C11" s="40"/>
      <c r="D11" s="43" t="s">
        <v>1</v>
      </c>
      <c r="E11" s="41" t="s">
        <v>109</v>
      </c>
      <c r="F11" s="132"/>
      <c r="G11" s="104">
        <v>546000000000</v>
      </c>
      <c r="J11" s="105"/>
      <c r="K11" s="106"/>
      <c r="L11" s="196"/>
      <c r="M11" s="104"/>
    </row>
    <row r="12" spans="2:13" s="16" customFormat="1" ht="13.5">
      <c r="B12" s="40"/>
      <c r="C12" s="40"/>
      <c r="D12" s="43" t="s">
        <v>13</v>
      </c>
      <c r="E12" s="41" t="s">
        <v>280</v>
      </c>
      <c r="F12" s="132"/>
      <c r="G12" s="104">
        <v>215001287574</v>
      </c>
      <c r="J12" s="105"/>
      <c r="K12" s="197"/>
      <c r="L12" s="196"/>
      <c r="M12" s="104"/>
    </row>
    <row r="13" spans="2:13" s="16" customFormat="1" ht="13.5">
      <c r="B13" s="40"/>
      <c r="C13" s="40"/>
      <c r="D13" s="43" t="s">
        <v>2</v>
      </c>
      <c r="E13" s="41" t="s">
        <v>46</v>
      </c>
      <c r="F13" s="44"/>
      <c r="G13" s="148">
        <v>20006063520</v>
      </c>
      <c r="J13" s="105"/>
      <c r="K13" s="197"/>
      <c r="L13" s="107"/>
      <c r="M13" s="104"/>
    </row>
    <row r="14" spans="2:13" s="16" customFormat="1" ht="13.5">
      <c r="B14" s="40"/>
      <c r="C14" s="40"/>
      <c r="D14" s="43" t="s">
        <v>3</v>
      </c>
      <c r="E14" s="41" t="s">
        <v>158</v>
      </c>
      <c r="F14" s="44"/>
      <c r="G14" s="108">
        <v>11049000000</v>
      </c>
      <c r="J14" s="105"/>
      <c r="K14" s="197"/>
      <c r="L14" s="107"/>
      <c r="M14" s="104"/>
    </row>
    <row r="15" spans="2:13" s="16" customFormat="1" ht="13.5">
      <c r="B15" s="40"/>
      <c r="C15" s="40"/>
      <c r="D15" s="43" t="s">
        <v>4</v>
      </c>
      <c r="E15" s="166" t="s">
        <v>157</v>
      </c>
      <c r="F15" s="132"/>
      <c r="G15" s="104">
        <v>622613967304</v>
      </c>
      <c r="J15" s="105"/>
      <c r="K15" s="103"/>
      <c r="L15" s="196"/>
      <c r="M15" s="104"/>
    </row>
    <row r="16" spans="2:13" s="16" customFormat="1" ht="13.5">
      <c r="B16" s="40"/>
      <c r="C16" s="40"/>
      <c r="D16" s="43" t="s">
        <v>16</v>
      </c>
      <c r="E16" s="166" t="s">
        <v>261</v>
      </c>
      <c r="F16" s="132"/>
      <c r="G16" s="94" t="s">
        <v>304</v>
      </c>
      <c r="J16" s="105"/>
      <c r="K16" s="103"/>
      <c r="L16" s="196"/>
      <c r="M16" s="104"/>
    </row>
    <row r="17" spans="2:13" s="16" customFormat="1" ht="13.5">
      <c r="B17" s="40"/>
      <c r="C17" s="40"/>
      <c r="D17" s="43" t="s">
        <v>17</v>
      </c>
      <c r="E17" s="42" t="s">
        <v>36</v>
      </c>
      <c r="F17" s="132"/>
      <c r="G17" s="104">
        <v>1342091</v>
      </c>
      <c r="J17" s="105"/>
      <c r="K17" s="103"/>
      <c r="L17" s="107"/>
      <c r="M17" s="104"/>
    </row>
    <row r="18" spans="2:13" s="16" customFormat="1" ht="13.5">
      <c r="B18" s="40"/>
      <c r="C18" s="40"/>
      <c r="D18" s="43" t="s">
        <v>18</v>
      </c>
      <c r="E18" s="41" t="s">
        <v>37</v>
      </c>
      <c r="F18" s="26"/>
      <c r="G18" s="104">
        <v>25040932215</v>
      </c>
      <c r="J18" s="105"/>
      <c r="K18" s="103"/>
      <c r="L18" s="196"/>
      <c r="M18" s="104"/>
    </row>
    <row r="19" spans="2:13" s="16" customFormat="1" ht="13.5">
      <c r="B19" s="40"/>
      <c r="C19" s="40"/>
      <c r="D19" s="43"/>
      <c r="E19" s="166"/>
      <c r="F19" s="26"/>
      <c r="G19" s="104"/>
      <c r="J19" s="105"/>
      <c r="K19" s="197"/>
      <c r="L19" s="109"/>
      <c r="M19" s="104"/>
    </row>
    <row r="20" spans="2:13" s="16" customFormat="1" ht="13.5">
      <c r="B20" s="40" t="s">
        <v>85</v>
      </c>
      <c r="C20" s="45" t="s">
        <v>279</v>
      </c>
      <c r="D20" s="43"/>
      <c r="E20" s="41"/>
      <c r="F20" s="30"/>
      <c r="G20" s="104">
        <v>2665483494590</v>
      </c>
      <c r="J20" s="110"/>
      <c r="K20" s="103"/>
      <c r="L20" s="111"/>
      <c r="M20" s="104"/>
    </row>
    <row r="21" spans="2:13" s="16" customFormat="1" ht="13.5">
      <c r="B21" s="40"/>
      <c r="C21" s="40"/>
      <c r="D21" s="43" t="s">
        <v>15</v>
      </c>
      <c r="E21" s="41" t="s">
        <v>46</v>
      </c>
      <c r="F21" s="30"/>
      <c r="G21" s="104">
        <v>18134217276</v>
      </c>
      <c r="J21" s="105"/>
      <c r="K21" s="103"/>
      <c r="L21" s="112"/>
      <c r="M21" s="104"/>
    </row>
    <row r="22" spans="2:13" s="16" customFormat="1" ht="13.5">
      <c r="B22" s="40"/>
      <c r="C22" s="40"/>
      <c r="D22" s="43" t="s">
        <v>1</v>
      </c>
      <c r="E22" s="41" t="s">
        <v>47</v>
      </c>
      <c r="F22" s="30"/>
      <c r="G22" s="104">
        <v>32300000000</v>
      </c>
      <c r="J22" s="105"/>
      <c r="K22" s="103"/>
      <c r="L22" s="112"/>
      <c r="M22" s="104"/>
    </row>
    <row r="23" spans="2:13" s="16" customFormat="1" ht="13.5">
      <c r="B23" s="40"/>
      <c r="C23" s="40"/>
      <c r="D23" s="43" t="s">
        <v>13</v>
      </c>
      <c r="E23" s="41" t="s">
        <v>269</v>
      </c>
      <c r="F23" s="30"/>
      <c r="G23" s="104">
        <v>620000000</v>
      </c>
      <c r="J23" s="105"/>
      <c r="K23" s="103"/>
      <c r="L23" s="112"/>
      <c r="M23" s="104"/>
    </row>
    <row r="24" spans="2:13" s="16" customFormat="1" ht="13.5">
      <c r="B24" s="40"/>
      <c r="C24" s="40"/>
      <c r="D24" s="43" t="s">
        <v>2</v>
      </c>
      <c r="E24" s="41" t="s">
        <v>137</v>
      </c>
      <c r="F24" s="30"/>
      <c r="G24" s="104">
        <v>426879652362</v>
      </c>
      <c r="J24" s="105"/>
      <c r="K24" s="103"/>
      <c r="L24" s="112"/>
      <c r="M24" s="104"/>
    </row>
    <row r="25" spans="2:13" s="16" customFormat="1" ht="13.5">
      <c r="B25" s="40"/>
      <c r="C25" s="40"/>
      <c r="D25" s="43" t="s">
        <v>3</v>
      </c>
      <c r="E25" s="45" t="s">
        <v>291</v>
      </c>
      <c r="F25" s="30"/>
      <c r="G25" s="104">
        <v>779630323094</v>
      </c>
      <c r="J25" s="105"/>
      <c r="K25" s="103"/>
      <c r="L25" s="112"/>
      <c r="M25" s="104"/>
    </row>
    <row r="26" spans="2:13" s="16" customFormat="1" ht="13.5">
      <c r="B26" s="40"/>
      <c r="C26" s="40"/>
      <c r="D26" s="43" t="s">
        <v>4</v>
      </c>
      <c r="E26" s="41" t="s">
        <v>122</v>
      </c>
      <c r="F26" s="30"/>
      <c r="G26" s="104">
        <v>57865827158</v>
      </c>
      <c r="J26" s="105"/>
      <c r="K26" s="103"/>
      <c r="L26" s="112"/>
      <c r="M26" s="104"/>
    </row>
    <row r="27" spans="2:13" s="16" customFormat="1" ht="13.5">
      <c r="B27" s="40"/>
      <c r="C27" s="40"/>
      <c r="D27" s="43" t="s">
        <v>16</v>
      </c>
      <c r="E27" s="41" t="s">
        <v>110</v>
      </c>
      <c r="F27" s="30"/>
      <c r="G27" s="94" t="s">
        <v>304</v>
      </c>
      <c r="J27" s="105"/>
      <c r="K27" s="103"/>
      <c r="L27" s="112"/>
      <c r="M27" s="104"/>
    </row>
    <row r="28" spans="2:13" s="16" customFormat="1" ht="13.5">
      <c r="B28" s="40"/>
      <c r="C28" s="40"/>
      <c r="D28" s="43" t="s">
        <v>17</v>
      </c>
      <c r="E28" s="42" t="s">
        <v>38</v>
      </c>
      <c r="F28" s="30"/>
      <c r="G28" s="104">
        <v>1069967352140</v>
      </c>
      <c r="J28" s="105"/>
      <c r="K28" s="103"/>
      <c r="L28" s="112"/>
      <c r="M28" s="104"/>
    </row>
    <row r="29" spans="2:13" s="16" customFormat="1" ht="13.5">
      <c r="B29" s="40"/>
      <c r="C29" s="40"/>
      <c r="D29" s="43" t="s">
        <v>18</v>
      </c>
      <c r="E29" s="42" t="s">
        <v>78</v>
      </c>
      <c r="F29" s="30"/>
      <c r="G29" s="104">
        <v>104409131389</v>
      </c>
      <c r="J29" s="105"/>
      <c r="K29" s="103"/>
      <c r="L29" s="112"/>
      <c r="M29" s="104"/>
    </row>
    <row r="30" spans="2:13" s="16" customFormat="1" ht="13.5">
      <c r="B30" s="40"/>
      <c r="C30" s="40"/>
      <c r="D30" s="43" t="s">
        <v>19</v>
      </c>
      <c r="E30" s="42" t="s">
        <v>183</v>
      </c>
      <c r="F30" s="30"/>
      <c r="G30" s="104">
        <v>175676991171</v>
      </c>
      <c r="J30" s="105"/>
      <c r="K30" s="103"/>
      <c r="L30" s="112"/>
      <c r="M30" s="104"/>
    </row>
    <row r="31" spans="2:13" s="16" customFormat="1">
      <c r="B31" s="40"/>
      <c r="C31" s="40"/>
      <c r="D31" s="152"/>
      <c r="E31" s="41"/>
      <c r="F31" s="30"/>
      <c r="G31" s="104"/>
    </row>
    <row r="32" spans="2:13" s="16" customFormat="1">
      <c r="B32" s="209" t="s">
        <v>39</v>
      </c>
      <c r="C32" s="209"/>
      <c r="D32" s="209"/>
      <c r="E32" s="209"/>
      <c r="F32" s="54"/>
      <c r="G32" s="55">
        <f>G9+G20</f>
        <v>4511336635604</v>
      </c>
    </row>
    <row r="33" spans="2:12" s="16" customFormat="1">
      <c r="B33" s="40"/>
      <c r="C33" s="40"/>
      <c r="D33" s="43"/>
      <c r="E33" s="46"/>
      <c r="F33" s="47"/>
      <c r="G33" s="144"/>
    </row>
    <row r="34" spans="2:12" s="16" customFormat="1">
      <c r="B34" s="40" t="s">
        <v>84</v>
      </c>
      <c r="C34" s="45" t="s">
        <v>40</v>
      </c>
      <c r="D34" s="43"/>
      <c r="E34" s="41"/>
      <c r="F34" s="48"/>
      <c r="G34" s="104">
        <v>578945417287</v>
      </c>
    </row>
    <row r="35" spans="2:12" s="16" customFormat="1">
      <c r="B35" s="40"/>
      <c r="C35" s="45"/>
      <c r="D35" s="43" t="s">
        <v>250</v>
      </c>
      <c r="E35" s="41" t="s">
        <v>184</v>
      </c>
      <c r="F35" s="48"/>
      <c r="G35" s="104">
        <v>136018605163</v>
      </c>
    </row>
    <row r="36" spans="2:12" s="16" customFormat="1">
      <c r="B36" s="40"/>
      <c r="C36" s="45"/>
      <c r="D36" s="43" t="s">
        <v>185</v>
      </c>
      <c r="E36" s="41" t="s">
        <v>136</v>
      </c>
      <c r="F36" s="48"/>
      <c r="G36" s="108">
        <v>129998686993</v>
      </c>
    </row>
    <row r="37" spans="2:12" s="16" customFormat="1">
      <c r="B37" s="40"/>
      <c r="C37" s="45"/>
      <c r="D37" s="43" t="s">
        <v>186</v>
      </c>
      <c r="E37" s="41" t="s">
        <v>149</v>
      </c>
      <c r="F37" s="48"/>
      <c r="G37" s="104">
        <v>43777395739</v>
      </c>
    </row>
    <row r="38" spans="2:12" s="16" customFormat="1">
      <c r="B38" s="40"/>
      <c r="C38" s="45"/>
      <c r="D38" s="43" t="s">
        <v>187</v>
      </c>
      <c r="E38" s="41" t="s">
        <v>188</v>
      </c>
      <c r="F38" s="48"/>
      <c r="G38" s="108">
        <v>57714898491</v>
      </c>
      <c r="J38" s="15"/>
      <c r="K38" s="15"/>
      <c r="L38" s="15"/>
    </row>
    <row r="39" spans="2:12" s="16" customFormat="1">
      <c r="B39" s="40"/>
      <c r="C39" s="40"/>
      <c r="D39" s="43" t="s">
        <v>189</v>
      </c>
      <c r="E39" s="41" t="s">
        <v>190</v>
      </c>
      <c r="F39" s="48"/>
      <c r="G39" s="104">
        <v>211222626449</v>
      </c>
      <c r="J39" s="15"/>
      <c r="K39" s="15"/>
      <c r="L39" s="15"/>
    </row>
    <row r="40" spans="2:12" s="16" customFormat="1">
      <c r="B40" s="40"/>
      <c r="C40" s="40"/>
      <c r="D40" s="43" t="s">
        <v>191</v>
      </c>
      <c r="E40" s="41" t="s">
        <v>50</v>
      </c>
      <c r="F40" s="48"/>
      <c r="G40" s="108">
        <v>213204452</v>
      </c>
      <c r="J40" s="15"/>
      <c r="K40" s="15"/>
      <c r="L40" s="15"/>
    </row>
    <row r="41" spans="2:12" s="16" customFormat="1">
      <c r="B41" s="40"/>
      <c r="C41" s="40"/>
      <c r="D41" s="43"/>
      <c r="E41" s="41"/>
      <c r="F41" s="48"/>
      <c r="G41" s="104"/>
      <c r="J41" s="15"/>
      <c r="K41" s="15"/>
      <c r="L41" s="15"/>
    </row>
    <row r="42" spans="2:12" s="16" customFormat="1">
      <c r="B42" s="40" t="s">
        <v>85</v>
      </c>
      <c r="C42" s="45" t="s">
        <v>72</v>
      </c>
      <c r="D42" s="43"/>
      <c r="E42" s="41"/>
      <c r="F42" s="48"/>
      <c r="G42" s="104">
        <v>267542443803</v>
      </c>
      <c r="J42" s="15"/>
      <c r="K42" s="15"/>
      <c r="L42" s="15"/>
    </row>
    <row r="43" spans="2:12" s="16" customFormat="1">
      <c r="B43" s="40"/>
      <c r="C43" s="45"/>
      <c r="D43" s="43" t="s">
        <v>15</v>
      </c>
      <c r="E43" s="41" t="s">
        <v>174</v>
      </c>
      <c r="F43" s="48"/>
      <c r="G43" s="94" t="s">
        <v>304</v>
      </c>
      <c r="J43" s="15"/>
      <c r="K43" s="15"/>
      <c r="L43" s="15"/>
    </row>
    <row r="44" spans="2:12" s="16" customFormat="1">
      <c r="B44" s="40"/>
      <c r="C44" s="40"/>
      <c r="D44" s="43" t="s">
        <v>1</v>
      </c>
      <c r="E44" s="41" t="s">
        <v>172</v>
      </c>
      <c r="F44" s="48"/>
      <c r="G44" s="10">
        <v>39952620224</v>
      </c>
      <c r="J44" s="15"/>
      <c r="K44" s="15"/>
      <c r="L44" s="15"/>
    </row>
    <row r="45" spans="2:12" s="16" customFormat="1">
      <c r="B45" s="40"/>
      <c r="C45" s="40"/>
      <c r="D45" s="43" t="s">
        <v>13</v>
      </c>
      <c r="E45" s="41" t="s">
        <v>49</v>
      </c>
      <c r="F45" s="48"/>
      <c r="G45" s="94" t="s">
        <v>304</v>
      </c>
      <c r="J45" s="15"/>
      <c r="K45" s="15"/>
      <c r="L45" s="15"/>
    </row>
    <row r="46" spans="2:12" s="16" customFormat="1">
      <c r="B46" s="40"/>
      <c r="C46" s="40"/>
      <c r="D46" s="43" t="s">
        <v>2</v>
      </c>
      <c r="E46" s="41" t="s">
        <v>150</v>
      </c>
      <c r="F46" s="48"/>
      <c r="G46" s="104">
        <v>17957819802</v>
      </c>
      <c r="J46" s="15"/>
      <c r="K46" s="15"/>
      <c r="L46" s="15"/>
    </row>
    <row r="47" spans="2:12" s="16" customFormat="1">
      <c r="B47" s="40"/>
      <c r="C47" s="40"/>
      <c r="D47" s="43" t="s">
        <v>3</v>
      </c>
      <c r="E47" s="41" t="s">
        <v>96</v>
      </c>
      <c r="F47" s="48"/>
      <c r="G47" s="104">
        <v>8405266863</v>
      </c>
      <c r="J47" s="15"/>
      <c r="K47" s="15"/>
      <c r="L47" s="15"/>
    </row>
    <row r="48" spans="2:12" s="16" customFormat="1">
      <c r="B48" s="40"/>
      <c r="C48" s="40"/>
      <c r="D48" s="43" t="s">
        <v>4</v>
      </c>
      <c r="E48" s="41" t="s">
        <v>192</v>
      </c>
      <c r="F48" s="48"/>
      <c r="G48" s="104">
        <v>126643772751</v>
      </c>
      <c r="J48" s="15"/>
      <c r="K48" s="15"/>
      <c r="L48" s="15"/>
    </row>
    <row r="49" spans="2:12" s="16" customFormat="1">
      <c r="B49" s="40"/>
      <c r="C49" s="40"/>
      <c r="D49" s="43" t="s">
        <v>16</v>
      </c>
      <c r="E49" s="41" t="s">
        <v>159</v>
      </c>
      <c r="F49" s="48"/>
      <c r="G49" s="104">
        <v>71198746197</v>
      </c>
      <c r="J49" s="15"/>
      <c r="K49" s="15"/>
      <c r="L49" s="15"/>
    </row>
    <row r="50" spans="2:12" s="16" customFormat="1">
      <c r="B50" s="40"/>
      <c r="C50" s="40"/>
      <c r="D50" s="43" t="s">
        <v>17</v>
      </c>
      <c r="E50" s="41" t="s">
        <v>281</v>
      </c>
      <c r="F50" s="48"/>
      <c r="G50" s="94" t="s">
        <v>304</v>
      </c>
      <c r="J50" s="15"/>
      <c r="K50" s="15"/>
      <c r="L50" s="15"/>
    </row>
    <row r="51" spans="2:12" s="16" customFormat="1">
      <c r="B51" s="40"/>
      <c r="C51" s="40"/>
      <c r="D51" s="43" t="s">
        <v>18</v>
      </c>
      <c r="E51" s="41" t="s">
        <v>50</v>
      </c>
      <c r="F51" s="48"/>
      <c r="G51" s="104">
        <v>3384217966</v>
      </c>
    </row>
    <row r="52" spans="2:12" s="16" customFormat="1">
      <c r="B52" s="40"/>
      <c r="C52" s="40"/>
      <c r="D52" s="43"/>
      <c r="F52" s="48"/>
      <c r="G52" s="94"/>
    </row>
    <row r="53" spans="2:12" s="16" customFormat="1">
      <c r="B53" s="208" t="s">
        <v>152</v>
      </c>
      <c r="C53" s="208"/>
      <c r="D53" s="208"/>
      <c r="E53" s="208"/>
      <c r="F53" s="56"/>
      <c r="G53" s="145">
        <f>SUM(G34,G42)</f>
        <v>846487861090</v>
      </c>
    </row>
    <row r="54" spans="2:12" s="16" customFormat="1">
      <c r="B54" s="40"/>
      <c r="C54" s="40"/>
      <c r="D54" s="43"/>
      <c r="E54" s="46"/>
      <c r="F54" s="47"/>
      <c r="G54" s="144"/>
    </row>
    <row r="55" spans="2:12" s="16" customFormat="1">
      <c r="B55" s="40" t="s">
        <v>84</v>
      </c>
      <c r="C55" s="45" t="s">
        <v>41</v>
      </c>
      <c r="D55" s="43"/>
      <c r="E55" s="41"/>
      <c r="F55" s="48"/>
      <c r="G55" s="104">
        <v>10977011000</v>
      </c>
    </row>
    <row r="56" spans="2:12" s="16" customFormat="1">
      <c r="B56" s="40" t="s">
        <v>85</v>
      </c>
      <c r="C56" s="45" t="s">
        <v>42</v>
      </c>
      <c r="D56" s="43"/>
      <c r="E56" s="41"/>
      <c r="F56" s="30"/>
      <c r="G56" s="78">
        <v>-197112475945</v>
      </c>
    </row>
    <row r="57" spans="2:12" s="16" customFormat="1">
      <c r="B57" s="40" t="s">
        <v>193</v>
      </c>
      <c r="C57" s="45" t="s">
        <v>111</v>
      </c>
      <c r="D57" s="43"/>
      <c r="E57" s="41"/>
      <c r="F57" s="48"/>
      <c r="G57" s="78">
        <v>-100427802356</v>
      </c>
    </row>
    <row r="58" spans="2:12" s="16" customFormat="1">
      <c r="B58" s="40" t="s">
        <v>89</v>
      </c>
      <c r="C58" s="45" t="s">
        <v>194</v>
      </c>
      <c r="D58" s="43"/>
      <c r="E58" s="45"/>
      <c r="F58" s="48"/>
      <c r="G58" s="104">
        <v>3951412041815</v>
      </c>
    </row>
    <row r="59" spans="2:12" s="16" customFormat="1">
      <c r="B59" s="40"/>
      <c r="C59" s="40"/>
      <c r="D59" s="43"/>
      <c r="E59" s="41"/>
      <c r="F59" s="48"/>
      <c r="G59" s="146"/>
    </row>
    <row r="60" spans="2:12" s="16" customFormat="1">
      <c r="B60" s="208" t="s">
        <v>195</v>
      </c>
      <c r="C60" s="208"/>
      <c r="D60" s="208"/>
      <c r="E60" s="208"/>
      <c r="F60" s="56"/>
      <c r="G60" s="145">
        <f>SUM(G55:G58)</f>
        <v>3664848774514</v>
      </c>
    </row>
    <row r="61" spans="2:12" s="16" customFormat="1">
      <c r="B61" s="209" t="s">
        <v>156</v>
      </c>
      <c r="C61" s="209"/>
      <c r="D61" s="209"/>
      <c r="E61" s="209"/>
      <c r="F61" s="54"/>
      <c r="G61" s="55">
        <f>G53+G60</f>
        <v>4511336635604</v>
      </c>
    </row>
    <row r="62" spans="2:12" s="15" customFormat="1">
      <c r="B62" s="198"/>
      <c r="C62" s="198"/>
      <c r="D62" s="199"/>
      <c r="G62" s="200"/>
    </row>
    <row r="67" spans="5:5">
      <c r="E67" s="41"/>
    </row>
    <row r="68" spans="5:5">
      <c r="E68" s="41"/>
    </row>
    <row r="69" spans="5:5">
      <c r="E69" s="41"/>
    </row>
  </sheetData>
  <mergeCells count="9">
    <mergeCell ref="B53:E53"/>
    <mergeCell ref="B60:E60"/>
    <mergeCell ref="B61:E61"/>
    <mergeCell ref="B2:G2"/>
    <mergeCell ref="B3:G3"/>
    <mergeCell ref="B4:G4"/>
    <mergeCell ref="B6:E7"/>
    <mergeCell ref="F6:G6"/>
    <mergeCell ref="B32:E32"/>
  </mergeCells>
  <phoneticPr fontId="3" type="noConversion"/>
  <printOptions horizontalCentered="1"/>
  <pageMargins left="0.19685039370078741" right="0.15748031496062992" top="0.43307086614173229" bottom="0.23622047244094491" header="0.23622047244094491" footer="0.19685039370078741"/>
  <pageSetup paperSize="9" scale="10" orientation="portrait" r:id="rId1"/>
  <headerFooter alignWithMargins="0"/>
  <ignoredErrors>
    <ignoredError sqref="D35:D40 D43:D51 D10:D18 D21:D22 D23:D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C51F-268B-445D-8579-4A7FB8A227D0}">
  <sheetPr codeName="Sheet8">
    <pageSetUpPr fitToPage="1"/>
  </sheetPr>
  <dimension ref="B1:K84"/>
  <sheetViews>
    <sheetView showGridLines="0" zoomScaleNormal="100" zoomScaleSheetLayoutView="85" workbookViewId="0">
      <pane xSplit="4" ySplit="6" topLeftCell="E7" activePane="bottomRight" state="frozen"/>
      <selection pane="topRight"/>
      <selection pane="bottomLeft"/>
      <selection pane="bottomRight"/>
    </sheetView>
  </sheetViews>
  <sheetFormatPr defaultRowHeight="12.75"/>
  <cols>
    <col min="1" max="1" width="1" style="16" customWidth="1"/>
    <col min="2" max="2" width="4.77734375" style="113" customWidth="1"/>
    <col min="3" max="3" width="2.77734375" style="18" customWidth="1"/>
    <col min="4" max="4" width="41.33203125" style="16" customWidth="1"/>
    <col min="5" max="8" width="15.33203125" style="31" customWidth="1"/>
    <col min="9" max="9" width="15.33203125" style="137" customWidth="1"/>
    <col min="10" max="10" width="1.109375" style="15" customWidth="1"/>
    <col min="11" max="16384" width="8.88671875" style="16"/>
  </cols>
  <sheetData>
    <row r="1" spans="2:10" ht="7.5" customHeight="1"/>
    <row r="2" spans="2:10" ht="15.75" customHeight="1">
      <c r="B2" s="226" t="s">
        <v>196</v>
      </c>
      <c r="C2" s="226"/>
      <c r="D2" s="226"/>
      <c r="E2" s="226"/>
      <c r="F2" s="226"/>
      <c r="G2" s="226"/>
      <c r="H2" s="226"/>
      <c r="I2" s="226"/>
    </row>
    <row r="3" spans="2:10" ht="12" customHeight="1">
      <c r="B3" s="217" t="s">
        <v>274</v>
      </c>
      <c r="C3" s="217"/>
      <c r="D3" s="217"/>
      <c r="E3" s="217"/>
      <c r="F3" s="217"/>
      <c r="G3" s="217"/>
      <c r="H3" s="217"/>
      <c r="I3" s="217"/>
    </row>
    <row r="4" spans="2:10" ht="12.75" customHeight="1">
      <c r="B4" s="212"/>
      <c r="C4" s="212"/>
      <c r="D4" s="212"/>
      <c r="E4" s="170"/>
      <c r="F4" s="170"/>
      <c r="G4" s="170"/>
      <c r="H4" s="170"/>
      <c r="I4" s="203"/>
    </row>
    <row r="5" spans="2:10" ht="13.5" customHeight="1">
      <c r="D5" s="19"/>
      <c r="E5" s="20"/>
      <c r="F5" s="20"/>
      <c r="G5" s="20"/>
      <c r="H5" s="20"/>
      <c r="I5" s="114" t="s">
        <v>94</v>
      </c>
    </row>
    <row r="6" spans="2:10" ht="12" customHeight="1">
      <c r="B6" s="204"/>
      <c r="C6" s="205"/>
      <c r="D6" s="204"/>
      <c r="E6" s="138" t="s">
        <v>197</v>
      </c>
      <c r="F6" s="138" t="s">
        <v>198</v>
      </c>
      <c r="G6" s="138" t="s">
        <v>199</v>
      </c>
      <c r="H6" s="138" t="s">
        <v>200</v>
      </c>
      <c r="I6" s="115" t="s">
        <v>201</v>
      </c>
    </row>
    <row r="7" spans="2:10" s="22" customFormat="1" ht="12.95" customHeight="1">
      <c r="B7" s="116" t="s">
        <v>202</v>
      </c>
      <c r="C7" s="58" t="s">
        <v>203</v>
      </c>
      <c r="D7" s="59"/>
      <c r="E7" s="80">
        <v>440714465589</v>
      </c>
      <c r="F7" s="118">
        <v>531275918723</v>
      </c>
      <c r="G7" s="118"/>
      <c r="H7" s="118"/>
      <c r="I7" s="80">
        <f>SUM(E7:H7)</f>
        <v>971990384312</v>
      </c>
      <c r="J7" s="21"/>
    </row>
    <row r="8" spans="2:10" ht="12.95" customHeight="1">
      <c r="B8" s="119" t="s">
        <v>204</v>
      </c>
      <c r="C8" s="61" t="s">
        <v>205</v>
      </c>
      <c r="D8" s="120"/>
      <c r="E8" s="121">
        <v>357286591931</v>
      </c>
      <c r="F8" s="121">
        <v>379216325907</v>
      </c>
      <c r="G8" s="121"/>
      <c r="H8" s="121"/>
      <c r="I8" s="121">
        <f t="shared" ref="I8:I79" si="0">SUM(E8:H8)</f>
        <v>736502917838</v>
      </c>
    </row>
    <row r="9" spans="2:10" ht="12.95" customHeight="1">
      <c r="B9" s="122"/>
      <c r="C9" s="152" t="s">
        <v>15</v>
      </c>
      <c r="D9" s="176" t="s">
        <v>292</v>
      </c>
      <c r="E9" s="84">
        <v>76692222808</v>
      </c>
      <c r="F9" s="123">
        <v>48805298790</v>
      </c>
      <c r="G9" s="84"/>
      <c r="H9" s="123"/>
      <c r="I9" s="84">
        <f t="shared" si="0"/>
        <v>125497521598</v>
      </c>
    </row>
    <row r="10" spans="2:10" ht="12.95" customHeight="1">
      <c r="B10" s="122"/>
      <c r="C10" s="152" t="s">
        <v>1</v>
      </c>
      <c r="D10" s="176" t="s">
        <v>206</v>
      </c>
      <c r="E10" s="84">
        <v>2185089066</v>
      </c>
      <c r="F10" s="123">
        <v>2896950106</v>
      </c>
      <c r="G10" s="84"/>
      <c r="H10" s="123"/>
      <c r="I10" s="84">
        <f t="shared" si="0"/>
        <v>5082039172</v>
      </c>
    </row>
    <row r="11" spans="2:10" ht="12.95" customHeight="1">
      <c r="B11" s="122"/>
      <c r="C11" s="152" t="s">
        <v>13</v>
      </c>
      <c r="D11" s="176" t="s">
        <v>207</v>
      </c>
      <c r="E11" s="84">
        <v>9324957346</v>
      </c>
      <c r="F11" s="123">
        <v>9990764638</v>
      </c>
      <c r="G11" s="84"/>
      <c r="H11" s="123"/>
      <c r="I11" s="84">
        <f t="shared" si="0"/>
        <v>19315721984</v>
      </c>
    </row>
    <row r="12" spans="2:10" ht="12.95" customHeight="1">
      <c r="B12" s="122"/>
      <c r="C12" s="152" t="s">
        <v>2</v>
      </c>
      <c r="D12" s="176" t="s">
        <v>293</v>
      </c>
      <c r="E12" s="84">
        <v>65942351</v>
      </c>
      <c r="F12" s="123">
        <v>-53155616</v>
      </c>
      <c r="G12" s="84"/>
      <c r="H12" s="123"/>
      <c r="I12" s="84">
        <f t="shared" si="0"/>
        <v>12786735</v>
      </c>
    </row>
    <row r="13" spans="2:10" ht="12.95" customHeight="1">
      <c r="B13" s="122"/>
      <c r="C13" s="152" t="s">
        <v>3</v>
      </c>
      <c r="D13" s="176" t="s">
        <v>208</v>
      </c>
      <c r="E13" s="84">
        <v>299917273</v>
      </c>
      <c r="F13" s="123">
        <v>681002022</v>
      </c>
      <c r="G13" s="84"/>
      <c r="H13" s="123"/>
      <c r="I13" s="84">
        <f t="shared" si="0"/>
        <v>980919295</v>
      </c>
    </row>
    <row r="14" spans="2:10" ht="12.95" customHeight="1">
      <c r="B14" s="122"/>
      <c r="C14" s="152" t="s">
        <v>4</v>
      </c>
      <c r="D14" s="176" t="s">
        <v>209</v>
      </c>
      <c r="E14" s="84">
        <v>23369690</v>
      </c>
      <c r="F14" s="123">
        <v>20409350</v>
      </c>
      <c r="G14" s="84"/>
      <c r="H14" s="123"/>
      <c r="I14" s="84">
        <f t="shared" si="0"/>
        <v>43779040</v>
      </c>
    </row>
    <row r="15" spans="2:10" ht="12.95" customHeight="1">
      <c r="B15" s="122"/>
      <c r="C15" s="152" t="s">
        <v>16</v>
      </c>
      <c r="D15" s="176" t="s">
        <v>210</v>
      </c>
      <c r="E15" s="84">
        <v>1907586644</v>
      </c>
      <c r="F15" s="123">
        <v>2474452273</v>
      </c>
      <c r="G15" s="84"/>
      <c r="H15" s="123"/>
      <c r="I15" s="84">
        <f t="shared" si="0"/>
        <v>4382038917</v>
      </c>
    </row>
    <row r="16" spans="2:10" ht="12.95" customHeight="1">
      <c r="B16" s="122"/>
      <c r="C16" s="152" t="s">
        <v>17</v>
      </c>
      <c r="D16" s="176" t="s">
        <v>211</v>
      </c>
      <c r="E16" s="84">
        <v>342416077</v>
      </c>
      <c r="F16" s="123">
        <v>300557785</v>
      </c>
      <c r="G16" s="84"/>
      <c r="H16" s="123"/>
      <c r="I16" s="84">
        <f t="shared" si="0"/>
        <v>642973862</v>
      </c>
    </row>
    <row r="17" spans="2:9" ht="12.95" customHeight="1">
      <c r="B17" s="122"/>
      <c r="C17" s="152" t="s">
        <v>18</v>
      </c>
      <c r="D17" s="176" t="s">
        <v>212</v>
      </c>
      <c r="E17" s="84">
        <v>573804411</v>
      </c>
      <c r="F17" s="123">
        <v>1543550081</v>
      </c>
      <c r="G17" s="84"/>
      <c r="H17" s="123"/>
      <c r="I17" s="84">
        <f t="shared" si="0"/>
        <v>2117354492</v>
      </c>
    </row>
    <row r="18" spans="2:9" ht="12.95" customHeight="1">
      <c r="B18" s="122"/>
      <c r="C18" s="152" t="s">
        <v>19</v>
      </c>
      <c r="D18" s="176" t="s">
        <v>294</v>
      </c>
      <c r="E18" s="84">
        <v>13728330712</v>
      </c>
      <c r="F18" s="123">
        <v>15351791294</v>
      </c>
      <c r="G18" s="84"/>
      <c r="H18" s="123"/>
      <c r="I18" s="84">
        <f t="shared" si="0"/>
        <v>29080122006</v>
      </c>
    </row>
    <row r="19" spans="2:9" ht="12.95" customHeight="1">
      <c r="B19" s="122"/>
      <c r="C19" s="152" t="s">
        <v>5</v>
      </c>
      <c r="D19" s="176" t="s">
        <v>213</v>
      </c>
      <c r="E19" s="84">
        <v>856673798</v>
      </c>
      <c r="F19" s="123">
        <v>890649593</v>
      </c>
      <c r="G19" s="84"/>
      <c r="H19" s="123"/>
      <c r="I19" s="84">
        <f t="shared" si="0"/>
        <v>1747323391</v>
      </c>
    </row>
    <row r="20" spans="2:9" ht="12.95" customHeight="1">
      <c r="B20" s="122"/>
      <c r="C20" s="152" t="s">
        <v>6</v>
      </c>
      <c r="D20" s="176" t="s">
        <v>214</v>
      </c>
      <c r="E20" s="84">
        <v>302706699</v>
      </c>
      <c r="F20" s="123">
        <v>269645516</v>
      </c>
      <c r="G20" s="84"/>
      <c r="H20" s="123"/>
      <c r="I20" s="84">
        <f t="shared" si="0"/>
        <v>572352215</v>
      </c>
    </row>
    <row r="21" spans="2:9" ht="12.95" customHeight="1">
      <c r="B21" s="122"/>
      <c r="C21" s="152" t="s">
        <v>73</v>
      </c>
      <c r="D21" s="176" t="s">
        <v>295</v>
      </c>
      <c r="E21" s="76">
        <v>1512727</v>
      </c>
      <c r="F21" s="76">
        <v>4803300</v>
      </c>
      <c r="G21" s="76"/>
      <c r="H21" s="76"/>
      <c r="I21" s="76">
        <f t="shared" si="0"/>
        <v>6316027</v>
      </c>
    </row>
    <row r="22" spans="2:9" ht="12.75" customHeight="1">
      <c r="B22" s="122"/>
      <c r="C22" s="152" t="s">
        <v>7</v>
      </c>
      <c r="D22" s="176" t="s">
        <v>215</v>
      </c>
      <c r="E22" s="84">
        <v>443325397</v>
      </c>
      <c r="F22" s="123">
        <v>75284304</v>
      </c>
      <c r="G22" s="84"/>
      <c r="H22" s="123"/>
      <c r="I22" s="76">
        <f t="shared" si="0"/>
        <v>518609701</v>
      </c>
    </row>
    <row r="23" spans="2:9" ht="12.95" customHeight="1">
      <c r="B23" s="122"/>
      <c r="C23" s="152" t="s">
        <v>8</v>
      </c>
      <c r="D23" s="176" t="s">
        <v>216</v>
      </c>
      <c r="E23" s="84">
        <v>279860850</v>
      </c>
      <c r="F23" s="123">
        <v>361169988</v>
      </c>
      <c r="G23" s="84"/>
      <c r="H23" s="123"/>
      <c r="I23" s="84">
        <f t="shared" si="0"/>
        <v>641030838</v>
      </c>
    </row>
    <row r="24" spans="2:9" ht="12.95" customHeight="1">
      <c r="B24" s="122"/>
      <c r="C24" s="152" t="s">
        <v>9</v>
      </c>
      <c r="D24" s="176" t="s">
        <v>296</v>
      </c>
      <c r="E24" s="84">
        <v>87246446239</v>
      </c>
      <c r="F24" s="123">
        <v>138717988332</v>
      </c>
      <c r="G24" s="84"/>
      <c r="H24" s="123"/>
      <c r="I24" s="84">
        <f t="shared" si="0"/>
        <v>225964434571</v>
      </c>
    </row>
    <row r="25" spans="2:9" ht="12.95" customHeight="1">
      <c r="B25" s="122"/>
      <c r="C25" s="152" t="s">
        <v>10</v>
      </c>
      <c r="D25" s="176" t="s">
        <v>217</v>
      </c>
      <c r="E25" s="84">
        <v>8357446</v>
      </c>
      <c r="F25" s="123">
        <v>8355350</v>
      </c>
      <c r="G25" s="84"/>
      <c r="H25" s="123"/>
      <c r="I25" s="84">
        <f t="shared" si="0"/>
        <v>16712796</v>
      </c>
    </row>
    <row r="26" spans="2:9" ht="12.95" customHeight="1">
      <c r="B26" s="122"/>
      <c r="C26" s="152" t="s">
        <v>11</v>
      </c>
      <c r="D26" s="176" t="s">
        <v>218</v>
      </c>
      <c r="E26" s="84">
        <v>84820281</v>
      </c>
      <c r="F26" s="123">
        <v>77576466</v>
      </c>
      <c r="G26" s="84"/>
      <c r="H26" s="123"/>
      <c r="I26" s="84">
        <f t="shared" si="0"/>
        <v>162396747</v>
      </c>
    </row>
    <row r="27" spans="2:9" ht="12.95" customHeight="1">
      <c r="B27" s="122"/>
      <c r="C27" s="152" t="s">
        <v>12</v>
      </c>
      <c r="D27" s="176" t="s">
        <v>219</v>
      </c>
      <c r="E27" s="84">
        <v>30546745</v>
      </c>
      <c r="F27" s="123">
        <v>25630702</v>
      </c>
      <c r="G27" s="84"/>
      <c r="H27" s="123"/>
      <c r="I27" s="84">
        <f t="shared" si="0"/>
        <v>56177447</v>
      </c>
    </row>
    <row r="28" spans="2:9" ht="12.95" customHeight="1">
      <c r="B28" s="122"/>
      <c r="C28" s="152" t="s">
        <v>74</v>
      </c>
      <c r="D28" s="176" t="s">
        <v>297</v>
      </c>
      <c r="E28" s="84">
        <v>6484118225</v>
      </c>
      <c r="F28" s="123">
        <v>6225956737</v>
      </c>
      <c r="G28" s="84"/>
      <c r="H28" s="123"/>
      <c r="I28" s="84">
        <f t="shared" si="0"/>
        <v>12710074962</v>
      </c>
    </row>
    <row r="29" spans="2:9" ht="12.95" customHeight="1">
      <c r="B29" s="122"/>
      <c r="C29" s="152" t="s">
        <v>20</v>
      </c>
      <c r="D29" s="176" t="s">
        <v>220</v>
      </c>
      <c r="E29" s="94" t="s">
        <v>304</v>
      </c>
      <c r="F29" s="94" t="s">
        <v>304</v>
      </c>
      <c r="G29" s="76"/>
      <c r="H29" s="123"/>
      <c r="I29" s="76">
        <f t="shared" si="0"/>
        <v>0</v>
      </c>
    </row>
    <row r="30" spans="2:9" ht="12.95" customHeight="1">
      <c r="B30" s="122"/>
      <c r="C30" s="152" t="s">
        <v>21</v>
      </c>
      <c r="D30" s="176" t="s">
        <v>221</v>
      </c>
      <c r="E30" s="84">
        <v>132833477250</v>
      </c>
      <c r="F30" s="123">
        <v>126328667763</v>
      </c>
      <c r="G30" s="84"/>
      <c r="H30" s="123"/>
      <c r="I30" s="84">
        <f t="shared" si="0"/>
        <v>259162145013</v>
      </c>
    </row>
    <row r="31" spans="2:9" ht="12.95" customHeight="1">
      <c r="B31" s="122"/>
      <c r="C31" s="152" t="s">
        <v>23</v>
      </c>
      <c r="D31" s="176" t="s">
        <v>222</v>
      </c>
      <c r="E31" s="84">
        <v>806975858</v>
      </c>
      <c r="F31" s="123">
        <v>720922171</v>
      </c>
      <c r="G31" s="84"/>
      <c r="H31" s="123"/>
      <c r="I31" s="84">
        <f t="shared" si="0"/>
        <v>1527898029</v>
      </c>
    </row>
    <row r="32" spans="2:9" ht="12.95" customHeight="1">
      <c r="B32" s="122"/>
      <c r="C32" s="152" t="s">
        <v>24</v>
      </c>
      <c r="D32" s="176" t="s">
        <v>223</v>
      </c>
      <c r="E32" s="94" t="s">
        <v>304</v>
      </c>
      <c r="F32" s="94" t="s">
        <v>304</v>
      </c>
      <c r="G32" s="76"/>
      <c r="H32" s="123"/>
      <c r="I32" s="76">
        <f t="shared" si="0"/>
        <v>0</v>
      </c>
    </row>
    <row r="33" spans="2:10" ht="12.95" customHeight="1">
      <c r="B33" s="122"/>
      <c r="C33" s="152" t="s">
        <v>25</v>
      </c>
      <c r="D33" s="176" t="s">
        <v>224</v>
      </c>
      <c r="E33" s="94" t="s">
        <v>304</v>
      </c>
      <c r="F33" s="94" t="s">
        <v>304</v>
      </c>
      <c r="G33" s="76"/>
      <c r="H33" s="123"/>
      <c r="I33" s="76">
        <f t="shared" si="0"/>
        <v>0</v>
      </c>
    </row>
    <row r="34" spans="2:10" ht="12.95" customHeight="1">
      <c r="B34" s="122"/>
      <c r="C34" s="152" t="s">
        <v>26</v>
      </c>
      <c r="D34" s="176" t="s">
        <v>298</v>
      </c>
      <c r="E34" s="94" t="s">
        <v>304</v>
      </c>
      <c r="F34" s="94" t="s">
        <v>304</v>
      </c>
      <c r="G34" s="76"/>
      <c r="H34" s="123"/>
      <c r="I34" s="76">
        <f t="shared" si="0"/>
        <v>0</v>
      </c>
    </row>
    <row r="35" spans="2:10" ht="12.95" customHeight="1">
      <c r="B35" s="122"/>
      <c r="C35" s="152" t="s">
        <v>27</v>
      </c>
      <c r="D35" s="176" t="s">
        <v>225</v>
      </c>
      <c r="E35" s="84">
        <v>22764126538</v>
      </c>
      <c r="F35" s="123">
        <v>23498047462</v>
      </c>
      <c r="G35" s="84"/>
      <c r="H35" s="123"/>
      <c r="I35" s="84">
        <f t="shared" si="0"/>
        <v>46262174000</v>
      </c>
    </row>
    <row r="36" spans="2:10" ht="12.95" customHeight="1">
      <c r="B36" s="122"/>
      <c r="C36" s="152" t="s">
        <v>145</v>
      </c>
      <c r="D36" s="177" t="s">
        <v>226</v>
      </c>
      <c r="E36" s="84">
        <v>7500</v>
      </c>
      <c r="F36" s="123">
        <v>7500</v>
      </c>
      <c r="G36" s="84"/>
      <c r="H36" s="123"/>
      <c r="I36" s="84">
        <f t="shared" si="0"/>
        <v>15000</v>
      </c>
    </row>
    <row r="37" spans="2:10" s="24" customFormat="1" ht="12.95" customHeight="1">
      <c r="B37" s="116" t="s">
        <v>227</v>
      </c>
      <c r="C37" s="58" t="s">
        <v>228</v>
      </c>
      <c r="D37" s="59"/>
      <c r="E37" s="81">
        <f>E7-E8</f>
        <v>83427873658</v>
      </c>
      <c r="F37" s="81">
        <f>F7-F8</f>
        <v>152059592816</v>
      </c>
      <c r="G37" s="124"/>
      <c r="H37" s="124"/>
      <c r="I37" s="81">
        <f t="shared" si="0"/>
        <v>235487466474</v>
      </c>
      <c r="J37" s="125"/>
    </row>
    <row r="38" spans="2:10" s="24" customFormat="1" ht="12.95" customHeight="1">
      <c r="B38" s="116" t="s">
        <v>115</v>
      </c>
      <c r="C38" s="58" t="s">
        <v>229</v>
      </c>
      <c r="D38" s="59"/>
      <c r="E38" s="81">
        <f>E39+E45+E49+E57+E67</f>
        <v>94316099470</v>
      </c>
      <c r="F38" s="81">
        <f>F39+F45+F49+F57+F67</f>
        <v>30310196218</v>
      </c>
      <c r="G38" s="124"/>
      <c r="H38" s="124"/>
      <c r="I38" s="81">
        <f t="shared" si="0"/>
        <v>124626295688</v>
      </c>
      <c r="J38" s="125"/>
    </row>
    <row r="39" spans="2:10" ht="12.95" customHeight="1">
      <c r="B39" s="119"/>
      <c r="C39" s="61" t="s">
        <v>102</v>
      </c>
      <c r="D39" s="61"/>
      <c r="E39" s="126">
        <f>SUM(E40:E44)</f>
        <v>48720590006</v>
      </c>
      <c r="F39" s="126">
        <f>SUM(F40:F44)</f>
        <v>25896245388</v>
      </c>
      <c r="G39" s="126"/>
      <c r="H39" s="126"/>
      <c r="I39" s="126">
        <f t="shared" si="0"/>
        <v>74616835394</v>
      </c>
    </row>
    <row r="40" spans="2:10" ht="12.95" customHeight="1">
      <c r="B40" s="127"/>
      <c r="C40" s="155" t="s">
        <v>101</v>
      </c>
      <c r="D40" s="176" t="s">
        <v>230</v>
      </c>
      <c r="E40" s="84">
        <v>13824379388</v>
      </c>
      <c r="F40" s="78">
        <v>12778757038</v>
      </c>
      <c r="G40" s="84"/>
      <c r="H40" s="78"/>
      <c r="I40" s="84">
        <f>SUM(E40:H40)</f>
        <v>26603136426</v>
      </c>
    </row>
    <row r="41" spans="2:10" ht="12.95" customHeight="1">
      <c r="B41" s="127"/>
      <c r="C41" s="155" t="s">
        <v>1</v>
      </c>
      <c r="D41" s="177" t="s">
        <v>231</v>
      </c>
      <c r="E41" s="84">
        <v>6696210680</v>
      </c>
      <c r="F41" s="78">
        <v>1266250679</v>
      </c>
      <c r="G41" s="84"/>
      <c r="H41" s="78"/>
      <c r="I41" s="84">
        <f t="shared" si="0"/>
        <v>7962461359</v>
      </c>
    </row>
    <row r="42" spans="2:10" ht="12.95" customHeight="1">
      <c r="B42" s="127"/>
      <c r="C42" s="155" t="s">
        <v>13</v>
      </c>
      <c r="D42" s="177" t="s">
        <v>133</v>
      </c>
      <c r="E42" s="76">
        <v>3282896156</v>
      </c>
      <c r="F42" s="76">
        <v>245469539</v>
      </c>
      <c r="G42" s="76"/>
      <c r="H42" s="78"/>
      <c r="I42" s="76">
        <f t="shared" si="0"/>
        <v>3528365695</v>
      </c>
    </row>
    <row r="43" spans="2:10" ht="12.95" customHeight="1">
      <c r="B43" s="127"/>
      <c r="C43" s="155" t="s">
        <v>2</v>
      </c>
      <c r="D43" s="177" t="s">
        <v>176</v>
      </c>
      <c r="E43" s="94" t="s">
        <v>304</v>
      </c>
      <c r="F43" s="94" t="s">
        <v>304</v>
      </c>
      <c r="G43" s="76"/>
      <c r="H43" s="76"/>
      <c r="I43" s="76">
        <f t="shared" si="0"/>
        <v>0</v>
      </c>
    </row>
    <row r="44" spans="2:10" ht="12.95" customHeight="1">
      <c r="B44" s="127"/>
      <c r="C44" s="155" t="s">
        <v>3</v>
      </c>
      <c r="D44" s="177" t="s">
        <v>232</v>
      </c>
      <c r="E44" s="84">
        <v>24917103782</v>
      </c>
      <c r="F44" s="78">
        <v>11605768132</v>
      </c>
      <c r="G44" s="84"/>
      <c r="H44" s="78"/>
      <c r="I44" s="84">
        <f t="shared" si="0"/>
        <v>36522871914</v>
      </c>
    </row>
    <row r="45" spans="2:10" ht="12.95" customHeight="1">
      <c r="B45" s="119"/>
      <c r="C45" s="61" t="s">
        <v>233</v>
      </c>
      <c r="D45" s="61"/>
      <c r="E45" s="126">
        <f>-SUM(E46:E48)</f>
        <v>-3770068264</v>
      </c>
      <c r="F45" s="126">
        <f>-SUM(F46:F48)</f>
        <v>-3017396487</v>
      </c>
      <c r="G45" s="126"/>
      <c r="H45" s="126"/>
      <c r="I45" s="126">
        <f t="shared" si="0"/>
        <v>-6787464751</v>
      </c>
    </row>
    <row r="46" spans="2:10" ht="12.95" customHeight="1">
      <c r="B46" s="127"/>
      <c r="C46" s="155" t="s">
        <v>101</v>
      </c>
      <c r="D46" s="176" t="s">
        <v>166</v>
      </c>
      <c r="E46" s="84">
        <v>443503931</v>
      </c>
      <c r="F46" s="78">
        <v>480590265</v>
      </c>
      <c r="G46" s="84"/>
      <c r="H46" s="78"/>
      <c r="I46" s="84">
        <f t="shared" si="0"/>
        <v>924094196</v>
      </c>
    </row>
    <row r="47" spans="2:10" ht="12.95" customHeight="1">
      <c r="B47" s="127"/>
      <c r="C47" s="155" t="s">
        <v>1</v>
      </c>
      <c r="D47" s="177" t="s">
        <v>234</v>
      </c>
      <c r="E47" s="94" t="s">
        <v>304</v>
      </c>
      <c r="F47" s="94" t="s">
        <v>304</v>
      </c>
      <c r="G47" s="84"/>
      <c r="H47" s="78"/>
      <c r="I47" s="76">
        <f t="shared" si="0"/>
        <v>0</v>
      </c>
    </row>
    <row r="48" spans="2:10" ht="12.95" customHeight="1">
      <c r="B48" s="127"/>
      <c r="C48" s="155" t="s">
        <v>13</v>
      </c>
      <c r="D48" s="177" t="s">
        <v>132</v>
      </c>
      <c r="E48" s="84">
        <v>3326564333</v>
      </c>
      <c r="F48" s="78">
        <v>2536806222</v>
      </c>
      <c r="G48" s="84"/>
      <c r="H48" s="78"/>
      <c r="I48" s="84">
        <f t="shared" si="0"/>
        <v>5863370555</v>
      </c>
    </row>
    <row r="49" spans="2:10" ht="12.95" customHeight="1">
      <c r="B49" s="119"/>
      <c r="C49" s="179" t="s">
        <v>235</v>
      </c>
      <c r="D49" s="64"/>
      <c r="E49" s="126">
        <f>SUM(E50:E56)</f>
        <v>46694745647</v>
      </c>
      <c r="F49" s="126">
        <f>SUM(F50:F56)</f>
        <v>16745226807</v>
      </c>
      <c r="G49" s="126"/>
      <c r="H49" s="126"/>
      <c r="I49" s="126">
        <f t="shared" si="0"/>
        <v>63439972454</v>
      </c>
      <c r="J49" s="128"/>
    </row>
    <row r="50" spans="2:10" ht="12.95" customHeight="1">
      <c r="B50" s="127"/>
      <c r="C50" s="155" t="s">
        <v>101</v>
      </c>
      <c r="D50" s="177" t="s">
        <v>128</v>
      </c>
      <c r="E50" s="84">
        <v>43713649009</v>
      </c>
      <c r="F50" s="129">
        <v>12650447587</v>
      </c>
      <c r="G50" s="84"/>
      <c r="H50" s="78"/>
      <c r="I50" s="84">
        <f t="shared" si="0"/>
        <v>56364096596</v>
      </c>
      <c r="J50" s="128"/>
    </row>
    <row r="51" spans="2:10" ht="12.95" customHeight="1">
      <c r="B51" s="127"/>
      <c r="C51" s="155" t="s">
        <v>1</v>
      </c>
      <c r="D51" s="177" t="s">
        <v>236</v>
      </c>
      <c r="E51" s="84">
        <v>33480520</v>
      </c>
      <c r="F51" s="129">
        <v>22495341</v>
      </c>
      <c r="G51" s="84"/>
      <c r="H51" s="78"/>
      <c r="I51" s="84">
        <f t="shared" si="0"/>
        <v>55975861</v>
      </c>
      <c r="J51" s="128"/>
    </row>
    <row r="52" spans="2:10" ht="12.95" customHeight="1">
      <c r="B52" s="127"/>
      <c r="C52" s="155" t="s">
        <v>13</v>
      </c>
      <c r="D52" s="177" t="s">
        <v>142</v>
      </c>
      <c r="E52" s="94" t="s">
        <v>304</v>
      </c>
      <c r="F52" s="94" t="s">
        <v>304</v>
      </c>
      <c r="G52" s="76"/>
      <c r="H52" s="76"/>
      <c r="I52" s="76">
        <f t="shared" si="0"/>
        <v>0</v>
      </c>
      <c r="J52" s="128"/>
    </row>
    <row r="53" spans="2:10" ht="12.95" customHeight="1">
      <c r="B53" s="127"/>
      <c r="C53" s="155" t="s">
        <v>2</v>
      </c>
      <c r="D53" s="177" t="s">
        <v>263</v>
      </c>
      <c r="E53" s="94" t="s">
        <v>304</v>
      </c>
      <c r="F53" s="94" t="s">
        <v>304</v>
      </c>
      <c r="G53" s="76"/>
      <c r="H53" s="76"/>
      <c r="I53" s="76">
        <f t="shared" si="0"/>
        <v>0</v>
      </c>
      <c r="J53" s="128"/>
    </row>
    <row r="54" spans="2:10" ht="12.95" customHeight="1">
      <c r="B54" s="127"/>
      <c r="C54" s="155" t="s">
        <v>3</v>
      </c>
      <c r="D54" s="177" t="s">
        <v>264</v>
      </c>
      <c r="E54" s="94" t="s">
        <v>304</v>
      </c>
      <c r="F54" s="94" t="s">
        <v>304</v>
      </c>
      <c r="G54" s="76"/>
      <c r="H54" s="76"/>
      <c r="I54" s="76">
        <f t="shared" si="0"/>
        <v>0</v>
      </c>
      <c r="J54" s="128"/>
    </row>
    <row r="55" spans="2:10" ht="12.95" customHeight="1">
      <c r="B55" s="127"/>
      <c r="C55" s="155" t="s">
        <v>4</v>
      </c>
      <c r="D55" s="23" t="s">
        <v>266</v>
      </c>
      <c r="E55" s="94" t="s">
        <v>304</v>
      </c>
      <c r="F55" s="94" t="s">
        <v>304</v>
      </c>
      <c r="G55" s="84"/>
      <c r="H55" s="78"/>
      <c r="I55" s="76">
        <f t="shared" si="0"/>
        <v>0</v>
      </c>
      <c r="J55" s="128"/>
    </row>
    <row r="56" spans="2:10" ht="12.95" customHeight="1">
      <c r="B56" s="127"/>
      <c r="C56" s="155" t="s">
        <v>16</v>
      </c>
      <c r="D56" s="177" t="s">
        <v>237</v>
      </c>
      <c r="E56" s="84">
        <v>2947616118</v>
      </c>
      <c r="F56" s="130">
        <v>4072283879</v>
      </c>
      <c r="G56" s="84"/>
      <c r="H56" s="78"/>
      <c r="I56" s="84">
        <f>SUM(E56:H56)</f>
        <v>7019899997</v>
      </c>
      <c r="J56" s="128"/>
    </row>
    <row r="57" spans="2:10" s="132" customFormat="1" ht="12.95" customHeight="1">
      <c r="B57" s="119"/>
      <c r="C57" s="179" t="s">
        <v>238</v>
      </c>
      <c r="D57" s="61"/>
      <c r="E57" s="131">
        <f>-SUM(E58:E66)</f>
        <v>-10640154325</v>
      </c>
      <c r="F57" s="131">
        <f>-SUM(F58:F66)</f>
        <v>-30109410729</v>
      </c>
      <c r="G57" s="131"/>
      <c r="H57" s="131"/>
      <c r="I57" s="131">
        <f t="shared" si="0"/>
        <v>-40749565054</v>
      </c>
      <c r="J57" s="23"/>
    </row>
    <row r="58" spans="2:10" s="132" customFormat="1" ht="12.95" customHeight="1">
      <c r="B58" s="127"/>
      <c r="C58" s="155" t="s">
        <v>101</v>
      </c>
      <c r="D58" s="177" t="s">
        <v>239</v>
      </c>
      <c r="E58" s="84">
        <v>9922450466</v>
      </c>
      <c r="F58" s="78">
        <v>21845081217</v>
      </c>
      <c r="G58" s="84"/>
      <c r="H58" s="78"/>
      <c r="I58" s="84">
        <f t="shared" si="0"/>
        <v>31767531683</v>
      </c>
      <c r="J58" s="23"/>
    </row>
    <row r="59" spans="2:10" s="132" customFormat="1" ht="12.95" customHeight="1">
      <c r="B59" s="127"/>
      <c r="C59" s="155" t="s">
        <v>1</v>
      </c>
      <c r="D59" s="177" t="s">
        <v>290</v>
      </c>
      <c r="E59" s="94" t="s">
        <v>304</v>
      </c>
      <c r="F59" s="94" t="s">
        <v>304</v>
      </c>
      <c r="G59" s="76"/>
      <c r="H59" s="78"/>
      <c r="I59" s="76">
        <f t="shared" si="0"/>
        <v>0</v>
      </c>
      <c r="J59" s="23"/>
    </row>
    <row r="60" spans="2:10" s="132" customFormat="1" ht="12.95" customHeight="1">
      <c r="B60" s="127"/>
      <c r="C60" s="155" t="s">
        <v>13</v>
      </c>
      <c r="D60" s="177" t="s">
        <v>240</v>
      </c>
      <c r="E60" s="84">
        <v>635000000</v>
      </c>
      <c r="F60" s="78">
        <v>403000000</v>
      </c>
      <c r="G60" s="84"/>
      <c r="H60" s="78"/>
      <c r="I60" s="84">
        <f t="shared" si="0"/>
        <v>1038000000</v>
      </c>
      <c r="J60" s="23"/>
    </row>
    <row r="61" spans="2:10" s="132" customFormat="1" ht="12.95" customHeight="1">
      <c r="B61" s="127"/>
      <c r="C61" s="155" t="s">
        <v>2</v>
      </c>
      <c r="D61" s="177" t="s">
        <v>134</v>
      </c>
      <c r="E61" s="78">
        <v>6356691</v>
      </c>
      <c r="F61" s="78">
        <v>19000</v>
      </c>
      <c r="G61" s="84"/>
      <c r="H61" s="78"/>
      <c r="I61" s="78">
        <f t="shared" si="0"/>
        <v>6375691</v>
      </c>
      <c r="J61" s="23"/>
    </row>
    <row r="62" spans="2:10" s="132" customFormat="1" ht="12.95" customHeight="1">
      <c r="B62" s="127"/>
      <c r="C62" s="155" t="s">
        <v>3</v>
      </c>
      <c r="D62" s="177" t="s">
        <v>135</v>
      </c>
      <c r="E62" s="94" t="s">
        <v>304</v>
      </c>
      <c r="F62" s="94" t="s">
        <v>304</v>
      </c>
      <c r="G62" s="76"/>
      <c r="H62" s="76"/>
      <c r="I62" s="76">
        <f t="shared" si="0"/>
        <v>0</v>
      </c>
      <c r="J62" s="23"/>
    </row>
    <row r="63" spans="2:10" s="132" customFormat="1" ht="12.95" customHeight="1">
      <c r="B63" s="127"/>
      <c r="C63" s="155" t="s">
        <v>4</v>
      </c>
      <c r="D63" s="177" t="s">
        <v>173</v>
      </c>
      <c r="E63" s="94" t="s">
        <v>304</v>
      </c>
      <c r="F63" s="76">
        <v>3610000000</v>
      </c>
      <c r="G63" s="76"/>
      <c r="H63" s="76"/>
      <c r="I63" s="76">
        <f t="shared" si="0"/>
        <v>3610000000</v>
      </c>
      <c r="J63" s="23"/>
    </row>
    <row r="64" spans="2:10" s="132" customFormat="1" ht="12.95" customHeight="1">
      <c r="B64" s="127"/>
      <c r="C64" s="155" t="s">
        <v>16</v>
      </c>
      <c r="D64" s="177" t="s">
        <v>140</v>
      </c>
      <c r="E64" s="94" t="s">
        <v>304</v>
      </c>
      <c r="F64" s="94" t="s">
        <v>304</v>
      </c>
      <c r="G64" s="76"/>
      <c r="H64" s="76"/>
      <c r="I64" s="76">
        <f t="shared" si="0"/>
        <v>0</v>
      </c>
      <c r="J64" s="23"/>
    </row>
    <row r="65" spans="2:11" s="132" customFormat="1" ht="12.95" customHeight="1">
      <c r="B65" s="127"/>
      <c r="C65" s="155" t="s">
        <v>17</v>
      </c>
      <c r="D65" s="177" t="s">
        <v>108</v>
      </c>
      <c r="E65" s="84">
        <v>6752440</v>
      </c>
      <c r="F65" s="78">
        <v>871106957</v>
      </c>
      <c r="G65" s="84"/>
      <c r="H65" s="78"/>
      <c r="I65" s="84">
        <f t="shared" si="0"/>
        <v>877859397</v>
      </c>
      <c r="J65" s="23"/>
    </row>
    <row r="66" spans="2:11" s="132" customFormat="1" ht="12.95" customHeight="1">
      <c r="B66" s="127"/>
      <c r="C66" s="155" t="s">
        <v>18</v>
      </c>
      <c r="D66" s="132" t="s">
        <v>139</v>
      </c>
      <c r="E66" s="84">
        <v>69594728</v>
      </c>
      <c r="F66" s="78">
        <v>3380203555</v>
      </c>
      <c r="G66" s="84"/>
      <c r="H66" s="78"/>
      <c r="I66" s="84">
        <f t="shared" si="0"/>
        <v>3449798283</v>
      </c>
      <c r="J66" s="23"/>
      <c r="K66" s="177"/>
    </row>
    <row r="67" spans="2:11" s="133" customFormat="1" ht="12.75" customHeight="1">
      <c r="B67" s="119"/>
      <c r="C67" s="179" t="s">
        <v>299</v>
      </c>
      <c r="D67" s="61"/>
      <c r="E67" s="131">
        <f>SUM(E68:E76)</f>
        <v>13310986406</v>
      </c>
      <c r="F67" s="131">
        <f>SUM(F68:F76)</f>
        <v>20795531239</v>
      </c>
      <c r="G67" s="131"/>
      <c r="H67" s="131"/>
      <c r="I67" s="131">
        <f>SUM(E67:H67)</f>
        <v>34106517645</v>
      </c>
      <c r="J67" s="206"/>
    </row>
    <row r="68" spans="2:11" s="133" customFormat="1" ht="12.75" customHeight="1">
      <c r="B68" s="127"/>
      <c r="C68" s="156" t="s">
        <v>15</v>
      </c>
      <c r="D68" s="132" t="s">
        <v>241</v>
      </c>
      <c r="E68" s="84">
        <v>20678952844</v>
      </c>
      <c r="F68" s="84">
        <v>37925915354</v>
      </c>
      <c r="G68" s="84"/>
      <c r="H68" s="84"/>
      <c r="I68" s="84">
        <f t="shared" si="0"/>
        <v>58604868198</v>
      </c>
      <c r="J68" s="206"/>
    </row>
    <row r="69" spans="2:11" s="133" customFormat="1" ht="12.75" customHeight="1">
      <c r="B69" s="127"/>
      <c r="C69" s="156" t="s">
        <v>1</v>
      </c>
      <c r="D69" s="23" t="s">
        <v>242</v>
      </c>
      <c r="E69" s="84">
        <v>-7367966438</v>
      </c>
      <c r="F69" s="84">
        <v>-17130384115</v>
      </c>
      <c r="G69" s="84"/>
      <c r="H69" s="84"/>
      <c r="I69" s="84">
        <f t="shared" si="0"/>
        <v>-24498350553</v>
      </c>
      <c r="J69" s="206"/>
    </row>
    <row r="70" spans="2:11" s="133" customFormat="1" ht="12.75" customHeight="1">
      <c r="B70" s="127"/>
      <c r="C70" s="156" t="s">
        <v>13</v>
      </c>
      <c r="D70" s="23" t="s">
        <v>164</v>
      </c>
      <c r="E70" s="94" t="s">
        <v>304</v>
      </c>
      <c r="F70" s="94" t="s">
        <v>304</v>
      </c>
      <c r="G70" s="76"/>
      <c r="H70" s="78"/>
      <c r="I70" s="76">
        <f t="shared" si="0"/>
        <v>0</v>
      </c>
      <c r="J70" s="206"/>
    </row>
    <row r="71" spans="2:11" s="133" customFormat="1" ht="12.75" customHeight="1">
      <c r="B71" s="127"/>
      <c r="C71" s="156" t="s">
        <v>2</v>
      </c>
      <c r="D71" s="23" t="s">
        <v>165</v>
      </c>
      <c r="E71" s="94" t="s">
        <v>304</v>
      </c>
      <c r="F71" s="94" t="s">
        <v>304</v>
      </c>
      <c r="G71" s="76"/>
      <c r="H71" s="76"/>
      <c r="I71" s="76">
        <f t="shared" si="0"/>
        <v>0</v>
      </c>
      <c r="J71" s="206"/>
    </row>
    <row r="72" spans="2:11" s="133" customFormat="1" ht="12.75" customHeight="1">
      <c r="B72" s="127"/>
      <c r="C72" s="156" t="s">
        <v>3</v>
      </c>
      <c r="D72" s="41" t="s">
        <v>243</v>
      </c>
      <c r="E72" s="94" t="s">
        <v>304</v>
      </c>
      <c r="F72" s="94" t="s">
        <v>304</v>
      </c>
      <c r="G72" s="76"/>
      <c r="H72" s="84"/>
      <c r="I72" s="76">
        <f t="shared" si="0"/>
        <v>0</v>
      </c>
      <c r="J72" s="206"/>
    </row>
    <row r="73" spans="2:11" s="133" customFormat="1" ht="12.75" customHeight="1">
      <c r="B73" s="127"/>
      <c r="C73" s="156" t="s">
        <v>4</v>
      </c>
      <c r="D73" s="41" t="s">
        <v>244</v>
      </c>
      <c r="E73" s="94" t="s">
        <v>304</v>
      </c>
      <c r="F73" s="94" t="s">
        <v>304</v>
      </c>
      <c r="G73" s="76"/>
      <c r="H73" s="76"/>
      <c r="I73" s="76">
        <f t="shared" si="0"/>
        <v>0</v>
      </c>
      <c r="J73" s="206"/>
    </row>
    <row r="74" spans="2:11" s="133" customFormat="1" ht="12.75" customHeight="1">
      <c r="B74" s="127"/>
      <c r="C74" s="156" t="s">
        <v>16</v>
      </c>
      <c r="D74" s="15" t="s">
        <v>245</v>
      </c>
      <c r="E74" s="94" t="s">
        <v>304</v>
      </c>
      <c r="F74" s="94" t="s">
        <v>304</v>
      </c>
      <c r="G74" s="76"/>
      <c r="H74" s="76"/>
      <c r="I74" s="76">
        <f t="shared" si="0"/>
        <v>0</v>
      </c>
      <c r="J74" s="206"/>
    </row>
    <row r="75" spans="2:11" s="133" customFormat="1" ht="12.75" customHeight="1">
      <c r="B75" s="127"/>
      <c r="C75" s="156" t="s">
        <v>17</v>
      </c>
      <c r="D75" s="15" t="s">
        <v>265</v>
      </c>
      <c r="E75" s="94" t="s">
        <v>304</v>
      </c>
      <c r="F75" s="94" t="s">
        <v>304</v>
      </c>
      <c r="G75" s="76"/>
      <c r="H75" s="76"/>
      <c r="I75" s="76">
        <f t="shared" si="0"/>
        <v>0</v>
      </c>
      <c r="J75" s="206"/>
    </row>
    <row r="76" spans="2:11" s="133" customFormat="1" ht="12.75" customHeight="1">
      <c r="B76" s="127"/>
      <c r="C76" s="156" t="s">
        <v>18</v>
      </c>
      <c r="D76" s="15" t="s">
        <v>246</v>
      </c>
      <c r="E76" s="94" t="s">
        <v>304</v>
      </c>
      <c r="F76" s="94" t="s">
        <v>304</v>
      </c>
      <c r="G76" s="84"/>
      <c r="H76" s="76"/>
      <c r="I76" s="76">
        <f t="shared" si="0"/>
        <v>0</v>
      </c>
      <c r="J76" s="206"/>
    </row>
    <row r="77" spans="2:11" s="24" customFormat="1" ht="12.95" customHeight="1">
      <c r="B77" s="116" t="s">
        <v>116</v>
      </c>
      <c r="C77" s="58" t="s">
        <v>247</v>
      </c>
      <c r="D77" s="59"/>
      <c r="E77" s="80">
        <f>E37+E38</f>
        <v>177743973128</v>
      </c>
      <c r="F77" s="80">
        <f>F37+F38</f>
        <v>182369789034</v>
      </c>
      <c r="G77" s="117"/>
      <c r="H77" s="117"/>
      <c r="I77" s="80">
        <f t="shared" si="0"/>
        <v>360113762162</v>
      </c>
      <c r="J77" s="125"/>
    </row>
    <row r="78" spans="2:11" ht="12.95" customHeight="1">
      <c r="B78" s="116" t="s">
        <v>248</v>
      </c>
      <c r="C78" s="58" t="s">
        <v>29</v>
      </c>
      <c r="D78" s="58"/>
      <c r="E78" s="80">
        <v>29014732205</v>
      </c>
      <c r="F78" s="117">
        <v>41376449148</v>
      </c>
      <c r="G78" s="117"/>
      <c r="H78" s="117"/>
      <c r="I78" s="80">
        <f t="shared" si="0"/>
        <v>70391181353</v>
      </c>
    </row>
    <row r="79" spans="2:11" s="24" customFormat="1" ht="12.95" customHeight="1">
      <c r="B79" s="116" t="s">
        <v>118</v>
      </c>
      <c r="C79" s="58" t="s">
        <v>249</v>
      </c>
      <c r="D79" s="59"/>
      <c r="E79" s="80">
        <f>E77-E78</f>
        <v>148729240923</v>
      </c>
      <c r="F79" s="80">
        <f>F77-F78</f>
        <v>140993339886</v>
      </c>
      <c r="G79" s="117"/>
      <c r="H79" s="117"/>
      <c r="I79" s="80">
        <f t="shared" si="0"/>
        <v>289722580809</v>
      </c>
      <c r="J79" s="125"/>
    </row>
    <row r="80" spans="2:11" s="34" customFormat="1" ht="9.75" customHeight="1">
      <c r="B80" s="134"/>
      <c r="C80" s="95"/>
      <c r="D80" s="135"/>
      <c r="E80" s="136"/>
      <c r="F80" s="136"/>
      <c r="G80" s="136"/>
      <c r="H80" s="31"/>
      <c r="I80" s="137"/>
      <c r="J80" s="33"/>
    </row>
    <row r="81" spans="2:10" s="34" customFormat="1" ht="15" customHeight="1">
      <c r="B81" s="207"/>
      <c r="C81" s="182"/>
      <c r="E81" s="31"/>
      <c r="F81" s="31"/>
      <c r="G81" s="31"/>
      <c r="H81" s="31"/>
      <c r="I81" s="137"/>
      <c r="J81" s="33"/>
    </row>
    <row r="82" spans="2:10">
      <c r="D82" s="45"/>
    </row>
    <row r="84" spans="2:10">
      <c r="D84" s="41"/>
    </row>
  </sheetData>
  <mergeCells count="3">
    <mergeCell ref="B2:I2"/>
    <mergeCell ref="B3:I3"/>
    <mergeCell ref="B4:D4"/>
  </mergeCells>
  <phoneticPr fontId="3" type="noConversion"/>
  <printOptions horizontalCentered="1"/>
  <pageMargins left="0.19685039370078741" right="0.15748031496062992" top="0.43307086614173229" bottom="0.23622047244094491" header="0.23622047244094491" footer="0.19685039370078741"/>
  <pageSetup paperSize="9" scale="10" orientation="portrait" r:id="rId1"/>
  <headerFooter alignWithMargins="0"/>
  <ignoredErrors>
    <ignoredError sqref="C40:C44 C46:C48 C58:C66 C9:C36 C50:C54 C68:C71 C72:C76 C55:C5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9ED0C7877EDF3F499ADF8C27FBABB325" ma:contentTypeVersion="16" ma:contentTypeDescription="새 문서를 만듭니다." ma:contentTypeScope="" ma:versionID="37c788e58f7f9e352583b7a5fc48f08f">
  <xsd:schema xmlns:xsd="http://www.w3.org/2001/XMLSchema" xmlns:xs="http://www.w3.org/2001/XMLSchema" xmlns:p="http://schemas.microsoft.com/office/2006/metadata/properties" xmlns:ns2="16ce2e47-5a90-40f0-9bc0-bfc85863fcc8" xmlns:ns3="7d39a589-8929-4c13-9d45-617460dfe223" targetNamespace="http://schemas.microsoft.com/office/2006/metadata/properties" ma:root="true" ma:fieldsID="132b6534c800473c6754703df121dc66" ns2:_="" ns3:_="">
    <xsd:import namespace="16ce2e47-5a90-40f0-9bc0-bfc85863fcc8"/>
    <xsd:import namespace="7d39a589-8929-4c13-9d45-617460dfe2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e2e47-5a90-40f0-9bc0-bfc85863fc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이미지 태그" ma:readOnly="false" ma:fieldId="{5cf76f15-5ced-4ddc-b409-7134ff3c332f}" ma:taxonomyMulti="true" ma:sspId="951e23c8-3cf6-4465-b3d7-081091b4a5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9a589-8929-4c13-9d45-617460dfe2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73d3b7-e267-4b54-8cab-500bcf1663d1}" ma:internalName="TaxCatchAll" ma:showField="CatchAllData" ma:web="7d39a589-8929-4c13-9d45-617460dfe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39a589-8929-4c13-9d45-617460dfe223" xsi:nil="true"/>
    <lcf76f155ced4ddcb4097134ff3c332f xmlns="16ce2e47-5a90-40f0-9bc0-bfc85863fc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60D3B5-C47A-44F8-865F-C1CF73FCBD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F7214C-7CBF-49B8-ACB5-443D94CC0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e2e47-5a90-40f0-9bc0-bfc85863fcc8"/>
    <ds:schemaRef ds:uri="7d39a589-8929-4c13-9d45-617460dfe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BBD3C6-70F1-41D2-9964-971AAAE03E19}">
  <ds:schemaRefs>
    <ds:schemaRef ds:uri="http://schemas.microsoft.com/office/2006/metadata/properties"/>
    <ds:schemaRef ds:uri="http://schemas.microsoft.com/office/infopath/2007/PartnerControls"/>
    <ds:schemaRef ds:uri="7d39a589-8929-4c13-9d45-617460dfe223"/>
    <ds:schemaRef ds:uri="16ce2e47-5a90-40f0-9bc0-bfc85863fcc8"/>
  </ds:schemaRefs>
</ds:datastoreItem>
</file>

<file path=docMetadata/LabelInfo.xml><?xml version="1.0" encoding="utf-8"?>
<clbl:labelList xmlns:clbl="http://schemas.microsoft.com/office/2020/mipLabelMetadata">
  <clbl:label id="{91856527-a446-4990-b48e-37ca10f2ee8d}" enabled="0" method="" siteId="{91856527-a446-4990-b48e-37ca10f2ee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Disclaimer</vt:lpstr>
      <vt:lpstr>The Consolidated Company</vt:lpstr>
      <vt:lpstr>Consolidated FP</vt:lpstr>
      <vt:lpstr>Consolidated IS</vt:lpstr>
      <vt:lpstr>Consolidated Revenue Breakdown</vt:lpstr>
      <vt:lpstr>Consolidated Operating Cost</vt:lpstr>
      <vt:lpstr>FP</vt:lpstr>
      <vt:lpstr>IS</vt:lpstr>
      <vt:lpstr>Disclaimer!Print_Area</vt:lpstr>
      <vt:lpstr>FP!Print_Area</vt:lpstr>
      <vt:lpstr>IS!Print_Area</vt:lpstr>
    </vt:vector>
  </TitlesOfParts>
  <Company>ncsoft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hklee</dc:creator>
  <cp:lastModifiedBy>배지해(Jane Bae)(janebae)</cp:lastModifiedBy>
  <cp:lastPrinted>2012-08-03T05:45:04Z</cp:lastPrinted>
  <dcterms:created xsi:type="dcterms:W3CDTF">2003-04-22T01:25:52Z</dcterms:created>
  <dcterms:modified xsi:type="dcterms:W3CDTF">2026-08-11T04:35:33Z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